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T:\ODDĚLENÍ EKONOMIKY V SOCIÁLNÍ OBLASTI - OD 1.6.2017\PEPA a JEHO PARTA\Finanční kontrola\VP - vypořádání 2024\"/>
    </mc:Choice>
  </mc:AlternateContent>
  <xr:revisionPtr revIDLastSave="0" documentId="13_ncr:1_{69BD0622-E02E-4E8D-99C8-89AB3C981EF6}" xr6:coauthVersionLast="47" xr6:coauthVersionMax="47" xr10:uidLastSave="{00000000-0000-0000-0000-000000000000}"/>
  <workbookProtection workbookAlgorithmName="SHA-512" workbookHashValue="ExjEIhqgV2goEyzOQYeNsNHRjE3EmC9UhDilpjaUnaPxGqSJDDPLOGT55iLuLKVGHSD2O4r5QWbFMmJUChpwpg==" workbookSaltValue="lObAkjwvlvUy3NWLQeHxpw==" workbookSpinCount="100000" lockStructure="1"/>
  <bookViews>
    <workbookView xWindow="-120" yWindow="-120" windowWidth="29040" windowHeight="15840" xr2:uid="{00000000-000D-0000-FFFF-FFFF00000000}"/>
  </bookViews>
  <sheets>
    <sheet name="Vyúčtování VP za rok 2024" sheetId="1" r:id="rId1"/>
    <sheet name="síť 2024" sheetId="2" state="hidden" r:id="rId2"/>
    <sheet name="druhy služeb" sheetId="3" state="hidden" r:id="rId3"/>
  </sheets>
  <definedNames>
    <definedName name="_xlnm.Print_Area" localSheetId="0">'Vyúčtování VP za rok 2024'!$A$1:$J$41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1" l="1"/>
  <c r="A37" i="1"/>
  <c r="H37" i="1" s="1"/>
  <c r="C33" i="1"/>
  <c r="I37" i="1" s="1"/>
  <c r="B33" i="1"/>
  <c r="F32" i="1"/>
  <c r="D32" i="1" s="1"/>
  <c r="F31" i="1"/>
  <c r="D31" i="1" s="1"/>
  <c r="F30" i="1"/>
  <c r="D30" i="1" s="1"/>
  <c r="F29" i="1"/>
  <c r="D29" i="1"/>
  <c r="F28" i="1"/>
  <c r="D28" i="1" s="1"/>
  <c r="F27" i="1"/>
  <c r="D27" i="1" s="1"/>
  <c r="F26" i="1"/>
  <c r="D26" i="1" s="1"/>
  <c r="F25" i="1"/>
  <c r="D25" i="1"/>
  <c r="F24" i="1"/>
  <c r="D24" i="1" s="1"/>
  <c r="F23" i="1"/>
  <c r="D23" i="1" s="1"/>
  <c r="F22" i="1"/>
  <c r="D22" i="1" s="1"/>
  <c r="F21" i="1"/>
  <c r="D21" i="1" s="1"/>
  <c r="F20" i="1"/>
  <c r="D20" i="1" s="1"/>
  <c r="F19" i="1"/>
  <c r="D19" i="1" s="1"/>
  <c r="F18" i="1"/>
  <c r="D18" i="1" s="1"/>
  <c r="F17" i="1"/>
  <c r="D17" i="1" s="1"/>
  <c r="F16" i="1"/>
  <c r="D16" i="1" s="1"/>
  <c r="F15" i="1"/>
  <c r="D15" i="1" s="1"/>
  <c r="F14" i="1"/>
  <c r="D14" i="1"/>
  <c r="J37" i="1" l="1"/>
  <c r="E34" i="1"/>
  <c r="F3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Sysel Josef</author>
  </authors>
  <commentList>
    <comment ref="C12" authorId="0" shapeId="0" xr:uid="{00000000-0006-0000-0000-000001000000}">
      <text>
        <r>
          <rPr>
            <sz val="12"/>
            <color indexed="81"/>
            <rFont val="Tahoma"/>
            <family val="2"/>
            <charset val="238"/>
          </rPr>
          <t xml:space="preserve">Pokud budou jako </t>
        </r>
        <r>
          <rPr>
            <b/>
            <sz val="12"/>
            <color indexed="81"/>
            <rFont val="Tahoma"/>
            <family val="2"/>
            <charset val="238"/>
          </rPr>
          <t>Veřejný donátor</t>
        </r>
        <r>
          <rPr>
            <sz val="12"/>
            <color indexed="81"/>
            <rFont val="Tahoma"/>
            <family val="2"/>
            <charset val="238"/>
          </rPr>
          <t xml:space="preserve"> uvedeny položky:
- Symbolické nájemné od veřejného donátora
- Symboliký pronájem dopravního prostředku od veřejného donátora
- Symbolické školné od veřejného donátora
Tak do</t>
        </r>
        <r>
          <rPr>
            <b/>
            <sz val="12"/>
            <color indexed="81"/>
            <rFont val="Tahoma"/>
            <family val="2"/>
            <charset val="238"/>
          </rPr>
          <t xml:space="preserve"> sloupce se C</t>
        </r>
        <r>
          <rPr>
            <sz val="12"/>
            <color indexed="81"/>
            <rFont val="Tahoma"/>
            <family val="2"/>
            <charset val="238"/>
          </rPr>
          <t xml:space="preserve"> vyplňte částku, která je </t>
        </r>
        <r>
          <rPr>
            <b/>
            <sz val="12"/>
            <color indexed="81"/>
            <rFont val="Tahoma"/>
            <family val="2"/>
            <charset val="238"/>
          </rPr>
          <t>rozdílem</t>
        </r>
        <r>
          <rPr>
            <sz val="12"/>
            <color indexed="81"/>
            <rFont val="Tahoma"/>
            <family val="2"/>
            <charset val="238"/>
          </rPr>
          <t xml:space="preserve"> částky běžného nájemného/pronájmu/školného v místě a čase obvyklém (např. dle cenových map) a částky uvedené ve smlouvě / v rozhodnutí</t>
        </r>
      </text>
    </comment>
    <comment ref="E12" authorId="0" shapeId="0" xr:uid="{00000000-0006-0000-0000-000002000000}">
      <text>
        <r>
          <rPr>
            <sz val="12"/>
            <color indexed="81"/>
            <rFont val="Tahoma"/>
            <family val="2"/>
            <charset val="238"/>
          </rPr>
          <t xml:space="preserve">Do sloupce </t>
        </r>
        <r>
          <rPr>
            <b/>
            <sz val="12"/>
            <color indexed="81"/>
            <rFont val="Tahoma"/>
            <family val="2"/>
            <charset val="238"/>
          </rPr>
          <t>POZNÁMKA</t>
        </r>
        <r>
          <rPr>
            <sz val="12"/>
            <color indexed="81"/>
            <rFont val="Tahoma"/>
            <family val="2"/>
            <charset val="238"/>
          </rPr>
          <t xml:space="preserve"> uveďte, zda se smlouva/rozhodnutí, na základě kterého byli přiděleny finanční prostředky, odvolává na smlouvu o poveření či nikoliv.
Dále prosím vyplňte</t>
        </r>
        <r>
          <rPr>
            <b/>
            <sz val="12"/>
            <color indexed="81"/>
            <rFont val="Tahoma"/>
            <family val="2"/>
            <charset val="238"/>
          </rPr>
          <t xml:space="preserve"> vždy název veřejného donátora.</t>
        </r>
        <r>
          <rPr>
            <sz val="12"/>
            <color indexed="81"/>
            <rFont val="Tahoma"/>
            <family val="2"/>
            <charset val="238"/>
          </rPr>
          <t xml:space="preserve">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<sst xmlns="http://schemas.openxmlformats.org/spreadsheetml/2006/main" count="450" uniqueCount="450">
  <si>
    <t>veřejný zdroj</t>
  </si>
  <si>
    <t>Název organizace:</t>
  </si>
  <si>
    <t>IČO:</t>
  </si>
  <si>
    <t xml:space="preserve">Příspěvky od úřadu práce </t>
  </si>
  <si>
    <t>Příspěvek od zřizovatele - kraj (vyplňují pouze přísp. org. kraje)</t>
  </si>
  <si>
    <t>Druh služby:</t>
  </si>
  <si>
    <t>Příspěvek od zřizovatele - obec (vyplňují pouze přísp. org. obcí a měst)</t>
  </si>
  <si>
    <t>Identifikátor:</t>
  </si>
  <si>
    <t>Jméno osoby, která tabulku vyplnila:</t>
  </si>
  <si>
    <t xml:space="preserve">Dotace od obcí </t>
  </si>
  <si>
    <t>Email:</t>
  </si>
  <si>
    <t xml:space="preserve">Resorty státní správy </t>
  </si>
  <si>
    <t>Část 1) Přehled veřejných donátorů služby</t>
  </si>
  <si>
    <t>Veřejný donátor</t>
  </si>
  <si>
    <t>částka z rozhodnutí o dotaci/příspěvku</t>
  </si>
  <si>
    <t>Režim přidělení</t>
  </si>
  <si>
    <t>Poznámka</t>
  </si>
  <si>
    <t xml:space="preserve">Dary poskytnuté z prostředků veřejných rozpočtů </t>
  </si>
  <si>
    <t>Celkem</t>
  </si>
  <si>
    <t>Předepsaná výše vratky:</t>
  </si>
  <si>
    <t>Druh služby</t>
  </si>
  <si>
    <t>Vyrovnávací platba na jednotku</t>
  </si>
  <si>
    <t>Sestavil:</t>
  </si>
  <si>
    <t>Kontroloval (statutární zástupce):</t>
  </si>
  <si>
    <t>max možná částka obdržená z VZ</t>
  </si>
  <si>
    <t>Skutečně čerpaná částka z VZ</t>
  </si>
  <si>
    <t>Maximální čerpaná částka dle pověření</t>
  </si>
  <si>
    <t>Vyrovnávací platba</t>
  </si>
  <si>
    <t>Symbolické nájemné od veřejného donátora</t>
  </si>
  <si>
    <t>Symbolický pronájem dopravního prostředku od veřejného donátora</t>
  </si>
  <si>
    <t>Jiné veřejné zdroje (uveďte jaké do sloupce E)</t>
  </si>
  <si>
    <t>Symbolické školné od veřejného donátora</t>
  </si>
  <si>
    <t>Strukturální fondy EU ( jiné než od Středočeského kraje, ad.)</t>
  </si>
  <si>
    <t>M</t>
  </si>
  <si>
    <t>§ 40 Pečovatelská služba</t>
  </si>
  <si>
    <t>§ 41 Tísňová péče</t>
  </si>
  <si>
    <t xml:space="preserve">§ 42 Průvodcovské a předčitatelské služby </t>
  </si>
  <si>
    <t>§ 43 Podpora samostatného bydlení</t>
  </si>
  <si>
    <t>§ 44 Odlehčovací služby ambulantní a terénní</t>
  </si>
  <si>
    <t>§ 44 Odlehčovací služby pobytové</t>
  </si>
  <si>
    <t xml:space="preserve">§ 45 Centra denních služeb </t>
  </si>
  <si>
    <t xml:space="preserve">§ 46 Denní stacionáře </t>
  </si>
  <si>
    <t xml:space="preserve">§ 50 Domovy se zvláštním režimem </t>
  </si>
  <si>
    <t xml:space="preserve">§ 54 Raná péče </t>
  </si>
  <si>
    <t>§ 55 Telefonická krizová pomoc</t>
  </si>
  <si>
    <t xml:space="preserve">§ 56 Tlumočnické služby </t>
  </si>
  <si>
    <t>§ 57 Azylové domy</t>
  </si>
  <si>
    <t xml:space="preserve">§ 58 Domy na půl cesty </t>
  </si>
  <si>
    <t xml:space="preserve">§ 59 Kontaktní centra </t>
  </si>
  <si>
    <t xml:space="preserve">§ 60 a) Intervenční centra </t>
  </si>
  <si>
    <t xml:space="preserve">§ 60 Krizová pomoc </t>
  </si>
  <si>
    <t xml:space="preserve">§ 61 Nízkoprahová denní centra </t>
  </si>
  <si>
    <t xml:space="preserve">§ 62 Nízkoprahová zařízení pro děti a mládež </t>
  </si>
  <si>
    <t xml:space="preserve">§ 64 Služby následné péče </t>
  </si>
  <si>
    <t xml:space="preserve">§ 65 Sociálně aktivizační služby pro rodiny s dětmi </t>
  </si>
  <si>
    <t>§ 66 Sociálně aktivizační služby pro seniory a osoby se ZP</t>
  </si>
  <si>
    <t xml:space="preserve">§ 67 Sociálně terapeutické dílny </t>
  </si>
  <si>
    <t xml:space="preserve">§ 68 Terapeutické komunity </t>
  </si>
  <si>
    <t>§ 69 Terénní programy</t>
  </si>
  <si>
    <t xml:space="preserve">§ 70 Sociální rehabilitace </t>
  </si>
  <si>
    <t>§ 37 odst. 3 Odborné sociální poradenství</t>
  </si>
  <si>
    <t>§ 51 Chráněné bydlení</t>
  </si>
  <si>
    <t>Datum:</t>
  </si>
  <si>
    <t>Ostatní dotace od krajů (krajská dotace na soc. služby, HUF, dotace z projektu, ad.)</t>
  </si>
  <si>
    <t>§ 39 Osobní asistence</t>
  </si>
  <si>
    <t xml:space="preserve">§ 63 Noclehárny </t>
  </si>
  <si>
    <t>Datum a viditelný digitální podpis:</t>
  </si>
  <si>
    <t>Telefon:</t>
  </si>
  <si>
    <t>Počet jednotek dle smlouvy o pověření</t>
  </si>
  <si>
    <t>Počet měsíců platnosti smlouvy o pověření</t>
  </si>
  <si>
    <t>Platnost smlouvy o pověření</t>
  </si>
  <si>
    <t>ALKA, o.p.s.</t>
  </si>
  <si>
    <t>ALZHEIMER HOME z.ú.</t>
  </si>
  <si>
    <t>03593207</t>
  </si>
  <si>
    <t>Alzheimercentrum Zlosyň, z.ú.</t>
  </si>
  <si>
    <t>ANIMA ČÁSLAV, o.p.s.</t>
  </si>
  <si>
    <t>ANNA Český Brod, sociální služby pro seniory</t>
  </si>
  <si>
    <t>00873713</t>
  </si>
  <si>
    <t>ANTONIA senior services s.r.o.</t>
  </si>
  <si>
    <t>24153621</t>
  </si>
  <si>
    <t>Arcidiecézní charita Praha</t>
  </si>
  <si>
    <t>Azylový dům Kladno o.p.s.</t>
  </si>
  <si>
    <t>Bellevue, poskytovatel sociálních služeb</t>
  </si>
  <si>
    <t>Camino San José, z.s.</t>
  </si>
  <si>
    <t>07809395</t>
  </si>
  <si>
    <t>Centrin CZ s.r.o.</t>
  </si>
  <si>
    <t>27656535</t>
  </si>
  <si>
    <t>Centrum 83, poskytovatel sociálních služeb</t>
  </si>
  <si>
    <t>00874680</t>
  </si>
  <si>
    <t>Centrum ALMA, z.ú.</t>
  </si>
  <si>
    <t xml:space="preserve">DOMOV NA VERANDĚ BEROUN, z.ú </t>
  </si>
  <si>
    <t>03187276</t>
  </si>
  <si>
    <t>Centrum pro neslyšící a nedoslýchavé pro Prahu a Středočeský kraj, o.p.s</t>
  </si>
  <si>
    <t>02636298</t>
  </si>
  <si>
    <t xml:space="preserve">Centrum pro rodinu PSS a klinické adiktologie, z.ú. </t>
  </si>
  <si>
    <t>06774750</t>
  </si>
  <si>
    <t>Centrum pro zdravotně postižené a seniory Středočeského kraje, o.p.s.</t>
  </si>
  <si>
    <t>Centrum psychologicko-sociálního poradenství Středočeského kraje, příspěvková organizace</t>
  </si>
  <si>
    <t>CENTRUM ROŽMITÁL POD TŘEMŠÍNEM, poskytovatel sociálních služeb</t>
  </si>
  <si>
    <t>Centrum služeb Slunce všem, o.p.s.</t>
  </si>
  <si>
    <t>CENTRUM SOCIÁLNÍCH A ZDRAVOTNÍCH SLUŽEB MĚSTA PŘÍBRAM</t>
  </si>
  <si>
    <t>Centrum sociálních a zdravotních služeb Poděbrady o.p.s.</t>
  </si>
  <si>
    <t>Centrum sociálních služeb Hvozdy, o.p.s.</t>
  </si>
  <si>
    <t>Centrum sociálních služeb v Lysé nad Labem z.ú.</t>
  </si>
  <si>
    <t>CERPOS</t>
  </si>
  <si>
    <t>Cesta integrace, o.p.s.</t>
  </si>
  <si>
    <t>Cesta životem bez bariér, z.s.</t>
  </si>
  <si>
    <t>27044700</t>
  </si>
  <si>
    <t>Clementas Kolín, z.ú.</t>
  </si>
  <si>
    <t>Clementas Mlékovice, s.r.o.</t>
  </si>
  <si>
    <t>ČERVENÝ MLÝN VŠESTUDY, poskytovatel sociálních služeb</t>
  </si>
  <si>
    <t>Člověk v tísni, o.p.s.</t>
  </si>
  <si>
    <t>Člověk zpět k člověku, z.s.</t>
  </si>
  <si>
    <t>Dementia I.O.V., z.ú.</t>
  </si>
  <si>
    <t xml:space="preserve"> 06267688</t>
  </si>
  <si>
    <t>Denní centrum pro seniory JIZERA, z. s.</t>
  </si>
  <si>
    <t>Dětské centrum Chocerady - centrum komplexní péče, příspěvková organizace</t>
  </si>
  <si>
    <t>43750672</t>
  </si>
  <si>
    <t>Dětský domov a Školní jídelna, Nové Strašecí</t>
  </si>
  <si>
    <t>Diakonie ČCE - Středisko celostátních programů a služeb</t>
  </si>
  <si>
    <t>48136093</t>
  </si>
  <si>
    <t>Diakonie ČCE - středisko Střední Čechy</t>
  </si>
  <si>
    <t>Diecézní charita Litoměřice</t>
  </si>
  <si>
    <t>Digitus Mise, z. ú.</t>
  </si>
  <si>
    <t>DIGNO (důstojnost)z.s.</t>
  </si>
  <si>
    <t>Dítě a kůň, z.s. - Sdružení pro hipoterapii</t>
  </si>
  <si>
    <t>Dobromysl, z. ú.</t>
  </si>
  <si>
    <t>Dobrovolnické centrum Kladno, z.s.</t>
  </si>
  <si>
    <t>Domácí hospic Nablízku, z.ú.</t>
  </si>
  <si>
    <t>04066502</t>
  </si>
  <si>
    <t>Domácí hospic Srdcem, z.ú.</t>
  </si>
  <si>
    <t>Domov Barbora Kutná Hora, poskytovatel sociálních služeb</t>
  </si>
  <si>
    <t>Domov Březnice, poskytovatel sociálních služeb</t>
  </si>
  <si>
    <t>Domov Buda, poskytovatel sociálních služeb</t>
  </si>
  <si>
    <t>00873501</t>
  </si>
  <si>
    <t>Domov Dolní Cetno, poskytovatel sociálních služeb</t>
  </si>
  <si>
    <t>00874728</t>
  </si>
  <si>
    <t>Domov Domino, poskytovatel sociálních služeb</t>
  </si>
  <si>
    <t>Domov důchodců Čáslav</t>
  </si>
  <si>
    <t>Domov Hačka se sídlem v Olešce, poskytovatel sociálních služeb</t>
  </si>
  <si>
    <t>00873683</t>
  </si>
  <si>
    <t>Domov Hostomice - Zátor, poskytovatel sociálních služeb</t>
  </si>
  <si>
    <t>Domov Iváň, poskytovatel sociálních služeb</t>
  </si>
  <si>
    <t>Domov Jílové u Prahy, poskytovatel sociálních služeb</t>
  </si>
  <si>
    <t>Domov Kladno-Švermov, poskytovatel sociálních služeb</t>
  </si>
  <si>
    <t>Domov Kolešovice, poskytovatel sociálních služeb</t>
  </si>
  <si>
    <t>Domov Krajánek, poskytovatel sociálních služeb</t>
  </si>
  <si>
    <t>Domov Kytín, poskytovatel sociálních služeb</t>
  </si>
  <si>
    <t>Domov Laguna Psáry, poskytovatel sociálních služeb</t>
  </si>
  <si>
    <t>DOMOV MAJÁK, o.p.s.</t>
  </si>
  <si>
    <t>Domov Mladá, poskytovatel sociálních služeb</t>
  </si>
  <si>
    <t>Domov Modrý kámen, poskytovatel sociálních služeb</t>
  </si>
  <si>
    <t>00874663</t>
  </si>
  <si>
    <t>Domov Na Hrádku, poskytovatel sociálních služeb</t>
  </si>
  <si>
    <t>00873624</t>
  </si>
  <si>
    <t>Domov Na Výsluní, Hořovice</t>
  </si>
  <si>
    <t>Domov Na Zámku Lysá nad Labem, příspěvková organizace</t>
  </si>
  <si>
    <t>Domov Na Zátiší Rakovník, poskytovatel sociálních služeb</t>
  </si>
  <si>
    <t>Domov penzion pro důchodce Beroun</t>
  </si>
  <si>
    <t>Domov Pod Kavčí Skálou, poskytovatel sociálních služeb</t>
  </si>
  <si>
    <t>Domov Pod Lipami Smečno, poskytovatel sociálních služeb</t>
  </si>
  <si>
    <t>Domov pod lípou, poskytovatel sociálních služeb</t>
  </si>
  <si>
    <t>00874671</t>
  </si>
  <si>
    <t>Domov Pod Skalami Kurovodice, poskytovatel sociálních služeb</t>
  </si>
  <si>
    <t>00874655</t>
  </si>
  <si>
    <t>Domov pro seniory Blaník s.r.o.</t>
  </si>
  <si>
    <t>Domov pro seniory Kladno</t>
  </si>
  <si>
    <t>Domov pro seniory Pod Skalkou</t>
  </si>
  <si>
    <t>Domov Ráček o.p.s.</t>
  </si>
  <si>
    <t>Domov Rožďalovice, poskytovatel sociálních služeb</t>
  </si>
  <si>
    <t>Domov Sedlčany, poskytovatel sociálních služeb</t>
  </si>
  <si>
    <t>Domov seniorů Benešov, poskytovatel sociálních služeb</t>
  </si>
  <si>
    <t>Domov seniorů Dobříš, příspěvková organizace</t>
  </si>
  <si>
    <t>Domov seniorů Jankov, poskytovatel sociálních služeb</t>
  </si>
  <si>
    <t>Domov seniorů Jenštejn, poskytovatel sociálních služeb</t>
  </si>
  <si>
    <t>Domov seniorů Mšeno, příspěvková organizace</t>
  </si>
  <si>
    <t>Domov seniorů Nové Strašecí, poskytovatel sociálních služeb</t>
  </si>
  <si>
    <t>Domov seniorů Rudná, poskytovatel sociálních služeb</t>
  </si>
  <si>
    <t>Domov seniorů TGM, příspěvková organizace</t>
  </si>
  <si>
    <t>Domov seniorů Uhlířské Janovice, příspěvková organizace</t>
  </si>
  <si>
    <t>Domov seniorů Úvaly, poskytovatel sociálních služeb</t>
  </si>
  <si>
    <t>Domov seniorů Vidim, poskytovatel sociálních služeb</t>
  </si>
  <si>
    <t>Domov seniorů Vojkov, poskytovatel sociálních služeb</t>
  </si>
  <si>
    <t>Domov Slaný, poskytovatel sociálních služeb</t>
  </si>
  <si>
    <t>Domov Svatý Jan, poskytovatel sociálních služeb</t>
  </si>
  <si>
    <t>Domov U Anežky, poskytovatel sociálních služeb</t>
  </si>
  <si>
    <t>00874736</t>
  </si>
  <si>
    <t>Domov Unhošť, poskytovatel sociálních služeb</t>
  </si>
  <si>
    <t>Domov V Zahradách Zdice, poskytovatel sociálních služeb</t>
  </si>
  <si>
    <t>Domov ve Vlašimi, poskytovatel sociálních služeb</t>
  </si>
  <si>
    <t>Domov Velvary, poskytovatel sociálních služeb</t>
  </si>
  <si>
    <t>Domov Vraný, poskytovatel sociálních služeb</t>
  </si>
  <si>
    <t>DPS Buštěhrad</t>
  </si>
  <si>
    <t>DPS SENIOR a stacionář Olga Říčany, příspěvková organizace</t>
  </si>
  <si>
    <t>Dřevčická o.p.s.</t>
  </si>
  <si>
    <t>Dům Kněžny Emmy - domov pro seniory</t>
  </si>
  <si>
    <t>Dům pečovatelské služby se střediskem sociální pomoci v Žebráku, okres Beroun, příspěvková organizace</t>
  </si>
  <si>
    <t>Dům seniorů Mladá Boleslav, poskytovatel sociálních služeb</t>
  </si>
  <si>
    <t>00874647</t>
  </si>
  <si>
    <t>Důstojný odchod z.ú.</t>
  </si>
  <si>
    <t>EDA cz, z.ú.</t>
  </si>
  <si>
    <t>Farní charita Nymburk</t>
  </si>
  <si>
    <t>73634794</t>
  </si>
  <si>
    <t>FIT SENIOR Příbram, z.s.</t>
  </si>
  <si>
    <t>01510231</t>
  </si>
  <si>
    <t>FOKUS Mladá Boleslav z.s.</t>
  </si>
  <si>
    <t>Fokus Praha, z.ú.</t>
  </si>
  <si>
    <t>G-HELP z.ú.</t>
  </si>
  <si>
    <t>Handicap centrum Srdce, o.p.s.</t>
  </si>
  <si>
    <t>Helpicon, z.ú.</t>
  </si>
  <si>
    <t>04393066</t>
  </si>
  <si>
    <t>HEWER, z.s.</t>
  </si>
  <si>
    <t>Hospic svaté Hedviky, o.p.s.</t>
  </si>
  <si>
    <t>02319179</t>
  </si>
  <si>
    <t>HOSPIC TEMPUS, z.s.</t>
  </si>
  <si>
    <t>05894271</t>
  </si>
  <si>
    <t>Charita Beroun</t>
  </si>
  <si>
    <t>Charita Kralupy nad Vltavou</t>
  </si>
  <si>
    <t>Charita Neratovice</t>
  </si>
  <si>
    <t>Charita Příbram</t>
  </si>
  <si>
    <t>Charita Starý Knín</t>
  </si>
  <si>
    <t>Charita Vlašim</t>
  </si>
  <si>
    <t>Jistoty Domova, z. ú.</t>
  </si>
  <si>
    <t>03058166</t>
  </si>
  <si>
    <t>Josef Strouhal</t>
  </si>
  <si>
    <t>Klubíčko Beroun, z.ú.</t>
  </si>
  <si>
    <t>KOLPINGOVA RODINA SMEČNO</t>
  </si>
  <si>
    <t>Komunitní centrum Petrklíč, z.s.</t>
  </si>
  <si>
    <t>3776395</t>
  </si>
  <si>
    <t>Komunitní centrum Říčany, o.p.s.</t>
  </si>
  <si>
    <t>Koniklec Suchomasty, poskytovatel sociálních služeb</t>
  </si>
  <si>
    <t>Křesťanský spolek Sedlčanska</t>
  </si>
  <si>
    <t>Kvalitní podzim života, z.ú.</t>
  </si>
  <si>
    <t>03338878 </t>
  </si>
  <si>
    <t>Laxus z. ú.</t>
  </si>
  <si>
    <t>LCC domácí péče, s.r.o.</t>
  </si>
  <si>
    <t>LECCOS, z.s.</t>
  </si>
  <si>
    <t>Lomikámen, z.ú.</t>
  </si>
  <si>
    <t xml:space="preserve">LUMA MB, z.s. </t>
  </si>
  <si>
    <t>LUXOR Poděbrady, poskytovatel sociálních služeb</t>
  </si>
  <si>
    <t>Magdaléna, o.p.s.</t>
  </si>
  <si>
    <t>Maltézská pomoc, o.p.s.</t>
  </si>
  <si>
    <t>Malyra s.r.o.</t>
  </si>
  <si>
    <t>Mela, o.p.s.</t>
  </si>
  <si>
    <t>Město Březnice</t>
  </si>
  <si>
    <t>00242004</t>
  </si>
  <si>
    <t>Město Černošice</t>
  </si>
  <si>
    <t>00241121</t>
  </si>
  <si>
    <t>Město Hostivice</t>
  </si>
  <si>
    <t>00241237</t>
  </si>
  <si>
    <t>Město Jílové u Prahy</t>
  </si>
  <si>
    <t>00241326</t>
  </si>
  <si>
    <t>Město Kouřim</t>
  </si>
  <si>
    <t>00235482</t>
  </si>
  <si>
    <t>Město Libčice nad Vltavou</t>
  </si>
  <si>
    <t>00241407</t>
  </si>
  <si>
    <t>Město Mnichovice</t>
  </si>
  <si>
    <t>00240478</t>
  </si>
  <si>
    <t>Město Roztoky</t>
  </si>
  <si>
    <t>00241610</t>
  </si>
  <si>
    <t>Město Rožmitál pod Třemšínem</t>
  </si>
  <si>
    <t>00243221</t>
  </si>
  <si>
    <t>Město Řevnice</t>
  </si>
  <si>
    <t>00241636</t>
  </si>
  <si>
    <t>Město Sedlčany</t>
  </si>
  <si>
    <t>00243272</t>
  </si>
  <si>
    <t>Město Sedlec-Prčice</t>
  </si>
  <si>
    <t>00232645</t>
  </si>
  <si>
    <t>Město Slaný</t>
  </si>
  <si>
    <t>00234877</t>
  </si>
  <si>
    <t>Město Stochov</t>
  </si>
  <si>
    <t>00234923</t>
  </si>
  <si>
    <t>Město Týnec nad Labem</t>
  </si>
  <si>
    <t>00235831</t>
  </si>
  <si>
    <t>Město Uhlířské Janovice</t>
  </si>
  <si>
    <t>00236527</t>
  </si>
  <si>
    <t>Město Unhošť</t>
  </si>
  <si>
    <t>00235075</t>
  </si>
  <si>
    <t>Město Úvaly</t>
  </si>
  <si>
    <t>00240931</t>
  </si>
  <si>
    <t>Město Velvary</t>
  </si>
  <si>
    <t>00235105</t>
  </si>
  <si>
    <t>Město Zásmuky</t>
  </si>
  <si>
    <t>00235954</t>
  </si>
  <si>
    <t>Město Zruč nad Sázavou</t>
  </si>
  <si>
    <t>00236667</t>
  </si>
  <si>
    <t>Městské centrum komplexní péče Benátky nad Jizerou, příspěvková organizace</t>
  </si>
  <si>
    <t>Městské sociální a zdravotní služby</t>
  </si>
  <si>
    <t>00873667</t>
  </si>
  <si>
    <t>Městys Cerhenice</t>
  </si>
  <si>
    <t>00235300</t>
  </si>
  <si>
    <t>Městys Divišov</t>
  </si>
  <si>
    <t>00231690</t>
  </si>
  <si>
    <t>NADĚJE</t>
  </si>
  <si>
    <t>00570931</t>
  </si>
  <si>
    <t>Nalžovický zámek, poskytovatel sociálních služeb</t>
  </si>
  <si>
    <t>Národní ústav pro autismus, z.ú.</t>
  </si>
  <si>
    <t>Náruč, z.s.</t>
  </si>
  <si>
    <t>Nezávislý život, z.ú.</t>
  </si>
  <si>
    <t>Obec Hlásná Třebáň</t>
  </si>
  <si>
    <t>00233234</t>
  </si>
  <si>
    <t>Obec Chorušice</t>
  </si>
  <si>
    <t>00236861</t>
  </si>
  <si>
    <t>Obec Kropáčova Vrutice</t>
  </si>
  <si>
    <t>00238163</t>
  </si>
  <si>
    <t>Obec Mělnické Vtelno</t>
  </si>
  <si>
    <t>00237060</t>
  </si>
  <si>
    <t>Obec Tmaň</t>
  </si>
  <si>
    <t>00233901</t>
  </si>
  <si>
    <t>Oblastní charita Kutná Hora</t>
  </si>
  <si>
    <t>Oblastní nemocnice Příbram, a. s.</t>
  </si>
  <si>
    <t>Oblastní spolek ČČK Beroun</t>
  </si>
  <si>
    <t>00425737</t>
  </si>
  <si>
    <t>Oblastní spolek Českého červeného kříže Kladno</t>
  </si>
  <si>
    <t>00425745</t>
  </si>
  <si>
    <t>Okresní pečovatelská služba Nové Strašecí, o.p.s.</t>
  </si>
  <si>
    <t>Pečovatelská služba Čelákovice, příspěvková organizace</t>
  </si>
  <si>
    <t>Pečovatelská služba Kutná Hora, příspěvková organizace</t>
  </si>
  <si>
    <t>08592241</t>
  </si>
  <si>
    <t>Pečovatelská služba města Dobříše</t>
  </si>
  <si>
    <t>48954845</t>
  </si>
  <si>
    <t>Pečovatelská služba města Mladá Boleslav, příspěvková organizace</t>
  </si>
  <si>
    <t>Pečovatelská služba města Pečky</t>
  </si>
  <si>
    <t>Pečovatelská služba Městec Králové, s.r.o.</t>
  </si>
  <si>
    <t>Pečovatelská služba okresu Benešov</t>
  </si>
  <si>
    <t>Pečovatelská služba Rakovník</t>
  </si>
  <si>
    <t>POINT Milovice, z. ú.</t>
  </si>
  <si>
    <t>10877908</t>
  </si>
  <si>
    <t>Ponton, z.s.</t>
  </si>
  <si>
    <t>Poradna pro občanství/Občanská a lidská práva, z.s.</t>
  </si>
  <si>
    <t>Portus Praha z.ú.</t>
  </si>
  <si>
    <t>Povídej, z. s.</t>
  </si>
  <si>
    <t>Pro zdraví 21 z.ú.</t>
  </si>
  <si>
    <t>proFem - centrum pro oběti domácího a sexuálního násilí, o.p.s.</t>
  </si>
  <si>
    <t>Prostor plus o.p.s.</t>
  </si>
  <si>
    <t>Proxima Sociale o.p.s.</t>
  </si>
  <si>
    <t>R - Mosty, z.s.</t>
  </si>
  <si>
    <t>Rainbow Productions spol. s r.o.</t>
  </si>
  <si>
    <t>Regionální sdružení zdravotně postižených Benešovska z. s. okresní organizace Benešov</t>
  </si>
  <si>
    <t>REMEDIUM Praha o.p.s.</t>
  </si>
  <si>
    <t xml:space="preserve">Renata Nekolová </t>
  </si>
  <si>
    <t>Respondeo, z. s.</t>
  </si>
  <si>
    <t xml:space="preserve">Rodinné centrum ROUTA, z.s. </t>
  </si>
  <si>
    <t>Romodrom o.p.s.</t>
  </si>
  <si>
    <t>RSOP z.s.</t>
  </si>
  <si>
    <t>RUAH o.p.s.</t>
  </si>
  <si>
    <t>Rybka, poskytovatel sociálních služeb</t>
  </si>
  <si>
    <t>Rytmus Střední Čechy, o.p.s.</t>
  </si>
  <si>
    <t>SEMIRAMIS z. ú.</t>
  </si>
  <si>
    <t>SeneCura SeniorCentrum Kolín, s. r. o.</t>
  </si>
  <si>
    <t>06443851</t>
  </si>
  <si>
    <t>02737949</t>
  </si>
  <si>
    <t>Senior-komplex s.r.o.</t>
  </si>
  <si>
    <t>Sociální služby města Kralupy nad Vltavou, příspěvková organizace</t>
  </si>
  <si>
    <t>Socius, z. ú.</t>
  </si>
  <si>
    <t>07653808</t>
  </si>
  <si>
    <t>SOS dětské vesničky, z.s.</t>
  </si>
  <si>
    <t>Speciální pečovatelská služba z. s.</t>
  </si>
  <si>
    <t>Spirála pomoci, o.p.s.</t>
  </si>
  <si>
    <t>Spokojený domov, o.p.s.</t>
  </si>
  <si>
    <t>Společenství Dobromysl</t>
  </si>
  <si>
    <t>Stacík Slunečnice Mělník, z. s.</t>
  </si>
  <si>
    <t>Startujeme, o.p.s.</t>
  </si>
  <si>
    <t>Statek Vlčkovice, o.p.s.</t>
  </si>
  <si>
    <t>Stéblo, z.s.</t>
  </si>
  <si>
    <t>Středisko komplexní sociální péče o.p.s.</t>
  </si>
  <si>
    <t>Středisko ROSA, z. s.</t>
  </si>
  <si>
    <t>Svaz neslyšících a nedoslýchavých osob v ČR, z.s., Krajská organizace Středočeského kraje, p.s.</t>
  </si>
  <si>
    <t>Svaz tělesně postižených v České republice z. s. místní organizace Milín</t>
  </si>
  <si>
    <t>Svaz tělesně postižených v České republice z. s. okresní organizace Benešov</t>
  </si>
  <si>
    <t>Svaz tělesně postižených v České republice z. s. okresní organizace Příbram</t>
  </si>
  <si>
    <t>Svaz zdravotně postižených Rakovník, zapsaný spolek</t>
  </si>
  <si>
    <t>Terapeutické centrum Modré dveře, z.ú.</t>
  </si>
  <si>
    <t>TŘI, z. ú.</t>
  </si>
  <si>
    <t xml:space="preserve">Ústav sociální péče Brdy, z.ú. </t>
  </si>
  <si>
    <t>04251806</t>
  </si>
  <si>
    <t>V.O.D.A. z.s.</t>
  </si>
  <si>
    <t>00472263</t>
  </si>
  <si>
    <t>Villa Vallila, z.ú.</t>
  </si>
  <si>
    <t>Vítej ... o.p.s.</t>
  </si>
  <si>
    <t>VLTAWIA s.r.o.</t>
  </si>
  <si>
    <t>VOLNO, sdružení pro pomoc rodinám dětí s postižením, z. ú.</t>
  </si>
  <si>
    <t>Vyšší Hrádek, poskytovatel sociálních služeb</t>
  </si>
  <si>
    <t>Zahrada, poskytovatel sociálních služeb</t>
  </si>
  <si>
    <t>ZAHRADA, z. s.</t>
  </si>
  <si>
    <t>Zařízení sociální intervence Kladno</t>
  </si>
  <si>
    <t>Zdravotní ústav Most k domovu, z.ú.</t>
  </si>
  <si>
    <t>ZELENÁ LÍPA HOSTIVICE, poskytovatel sociálních služeb</t>
  </si>
  <si>
    <t>Zvoneček Bylany, poskytovatel sociálních služeb</t>
  </si>
  <si>
    <t>00873497</t>
  </si>
  <si>
    <t>azylové domy</t>
  </si>
  <si>
    <t>centra denních služeb</t>
  </si>
  <si>
    <t>denní stacionáře</t>
  </si>
  <si>
    <t>domovy pro osoby se zdravotním postižením</t>
  </si>
  <si>
    <t>domovy pro seniory</t>
  </si>
  <si>
    <t>domovy se zvláštním režimem</t>
  </si>
  <si>
    <t>domy na půl cesty</t>
  </si>
  <si>
    <t>chráněné bydlení</t>
  </si>
  <si>
    <t>intervenční centra</t>
  </si>
  <si>
    <t>kontaktní centra</t>
  </si>
  <si>
    <t>krizová pomoc</t>
  </si>
  <si>
    <t>nízkoprahová denní centra</t>
  </si>
  <si>
    <t>nízkoprahová zařízení pro děti a mládež</t>
  </si>
  <si>
    <t>noclehárny</t>
  </si>
  <si>
    <t>odborné sociální poradenství</t>
  </si>
  <si>
    <t>odlehčovací služby</t>
  </si>
  <si>
    <t>osobní asistence</t>
  </si>
  <si>
    <t>pečovatelská služba</t>
  </si>
  <si>
    <t>pečovatelská služba pro rodinu a děti</t>
  </si>
  <si>
    <t>podpora samostatného bydlení</t>
  </si>
  <si>
    <t>průvodcovské a předčitatelské služby</t>
  </si>
  <si>
    <t>raná péče</t>
  </si>
  <si>
    <t>služby následné péče</t>
  </si>
  <si>
    <t>sociálně aktivizační služby pro rodiny s dětmi</t>
  </si>
  <si>
    <t>sociálně aktivizační služby pro seniory a osoby se zdravotním postižením</t>
  </si>
  <si>
    <t>sociálně terapeutické dílny</t>
  </si>
  <si>
    <t>sociální rehabilitace</t>
  </si>
  <si>
    <t>telefonická krizová pomoc</t>
  </si>
  <si>
    <t>terapeutické komunity</t>
  </si>
  <si>
    <t>terénní programy</t>
  </si>
  <si>
    <t>tísňová péče</t>
  </si>
  <si>
    <t>tlumočnické služby</t>
  </si>
  <si>
    <t>týdenní stacionáře</t>
  </si>
  <si>
    <r>
      <t xml:space="preserve">Počet lůžek CHNP nebo dětská lůžka                       </t>
    </r>
    <r>
      <rPr>
        <b/>
        <sz val="14"/>
        <color theme="1"/>
        <rFont val="Calibri"/>
        <family val="2"/>
        <charset val="238"/>
        <scheme val="minor"/>
      </rPr>
      <t>(pouze pokud je relevantní)</t>
    </r>
  </si>
  <si>
    <t>Část 2) jednotky dle skutečnosti (úvazky, lůžka, hodiny, dny)</t>
  </si>
  <si>
    <t>NÁZEV POSKYTOVATELE</t>
  </si>
  <si>
    <t>Vyúčtování vyrovnávací platby za rok 2024</t>
  </si>
  <si>
    <t>Z toho částka připadající na základní činnosti dané služby v rámci Středočeského kraje v souladu s vydaným pověřením za rok 2024</t>
  </si>
  <si>
    <t>1.1. - 31.12. 2024</t>
  </si>
  <si>
    <t>Skutečný počet jednotek v roce 2024</t>
  </si>
  <si>
    <t>§ 47 Týdenní stacionáře</t>
  </si>
  <si>
    <t>§ 48 Domovy pro osoby se zdravotním postižením</t>
  </si>
  <si>
    <t>§ 49 Domov pro seniory</t>
  </si>
  <si>
    <t>§ 64 Služby následné péče (pobytové)</t>
  </si>
  <si>
    <t>§ 70 Sociální rehabilitace (pobytová)</t>
  </si>
  <si>
    <t>ADITEA s.r.o.</t>
  </si>
  <si>
    <t>Centrum sociálních služeb Mělník, příspěvková organizace</t>
  </si>
  <si>
    <t xml:space="preserve">Diakonie Apoštolské církve </t>
  </si>
  <si>
    <t>26521385</t>
  </si>
  <si>
    <t>AHC Senior centrum Pečičky o.p.s.</t>
  </si>
  <si>
    <t>Domov seniorů Světice</t>
  </si>
  <si>
    <t>02057654</t>
  </si>
  <si>
    <t>Global Partner Péče, z.ú.</t>
  </si>
  <si>
    <t>09903046</t>
  </si>
  <si>
    <t>Sociální služby města Brandýs nad Labem-Stará Boleslav</t>
  </si>
  <si>
    <t>Rezidence Vitalis z.ú.,</t>
  </si>
  <si>
    <t>AHC Senior centrum Příbram s.r.o.</t>
  </si>
  <si>
    <t>AHC Senior centrum Kolín s.r.o.</t>
  </si>
  <si>
    <t>Spolek seniorů Ořech</t>
  </si>
  <si>
    <t>09562206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</si>
</sst>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Kč&quot;_-;\-* #,##0.00\ &quot;Kč&quot;_-;_-* &quot;-&quot;??\ &quot;Kč&quot;_-;_-@_-"/>
    <numFmt numFmtId="164" formatCode="_-* #,##0.00\ _K_č_-;\-* #,##0.00\ _K_č_-;_-* &quot;-&quot;??\ _K_č_-;_-@_-"/>
    <numFmt numFmtId="165" formatCode="#,##0.00\ &quot;Kč&quot;"/>
  </numFmts>
  <fonts count="31" x14ac:knownFonts="1">
    <font>
      <sz val="11"/>
      <color theme="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sz val="12"/>
      <color indexed="81"/>
      <name val="Tahoma"/>
      <family val="2"/>
      <charset val="238"/>
    </font>
    <font>
      <b/>
      <sz val="12"/>
      <color indexed="81"/>
      <name val="Tahoma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16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u/>
      <sz val="16"/>
      <color theme="1"/>
      <name val="Calibri"/>
      <family val="2"/>
      <charset val="238"/>
      <scheme val="minor"/>
    </font>
    <font>
      <sz val="11"/>
      <color theme="1"/>
      <name val="Calibri Light"/>
      <family val="2"/>
      <charset val="238"/>
      <scheme val="major"/>
    </font>
    <font>
      <sz val="10"/>
      <color theme="1"/>
      <name val="Calibri Light"/>
      <family val="2"/>
      <charset val="238"/>
      <scheme val="major"/>
    </font>
    <font>
      <b/>
      <sz val="11"/>
      <color theme="1"/>
      <name val="Calibri Light"/>
      <family val="2"/>
      <charset val="238"/>
      <scheme val="major"/>
    </font>
    <font>
      <sz val="16"/>
      <color theme="1"/>
      <name val="Calibri"/>
      <family val="2"/>
      <charset val="238"/>
      <scheme val="minor"/>
    </font>
    <font>
      <sz val="16"/>
      <color theme="1"/>
      <name val="Arial"/>
      <family val="2"/>
      <charset val="238"/>
    </font>
    <font>
      <b/>
      <sz val="2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b/>
      <u/>
      <sz val="18"/>
      <color theme="1"/>
      <name val="Arial"/>
      <family val="2"/>
      <charset val="238"/>
    </font>
    <font>
      <b/>
      <u/>
      <sz val="18"/>
      <color theme="1"/>
      <name val="Calibri"/>
      <family val="2"/>
      <charset val="238"/>
      <scheme val="minor"/>
    </font>
    <font>
      <b/>
      <sz val="36"/>
      <color theme="1"/>
      <name val="Calibri"/>
      <family val="2"/>
      <charset val="238"/>
      <scheme val="minor"/>
    </font>
    <font>
      <b/>
      <sz val="22"/>
      <color theme="1"/>
      <name val="Arial"/>
      <family val="2"/>
      <charset val="238"/>
    </font>
    <font>
      <sz val="1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118">
    <xf numFmtId="0" fontId="0" fillId="0" borderId="0" xfId="0"/>
    <xf numFmtId="0" fontId="6" fillId="0" borderId="0" xfId="0" applyFont="1" applyAlignment="1">
      <alignment vertical="center" wrapText="1"/>
    </xf>
    <xf numFmtId="49" fontId="5" fillId="0" borderId="0" xfId="0" applyNumberFormat="1" applyFont="1"/>
    <xf numFmtId="0" fontId="5" fillId="0" borderId="0" xfId="0" applyFont="1"/>
    <xf numFmtId="0" fontId="7" fillId="0" borderId="1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8" fillId="0" borderId="0" xfId="0" applyFont="1" applyAlignment="1">
      <alignment vertical="center"/>
    </xf>
    <xf numFmtId="0" fontId="7" fillId="0" borderId="5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6" fillId="0" borderId="8" xfId="0" applyFont="1" applyBorder="1" applyAlignment="1">
      <alignment vertical="center" wrapText="1"/>
    </xf>
    <xf numFmtId="0" fontId="6" fillId="0" borderId="9" xfId="0" applyFont="1" applyBorder="1" applyAlignment="1" applyProtection="1">
      <alignment vertical="center" wrapText="1"/>
      <protection locked="0"/>
    </xf>
    <xf numFmtId="165" fontId="6" fillId="0" borderId="10" xfId="1" applyNumberFormat="1" applyFont="1" applyFill="1" applyBorder="1" applyAlignment="1" applyProtection="1">
      <alignment horizontal="right" vertical="center" wrapText="1"/>
      <protection locked="0"/>
    </xf>
    <xf numFmtId="165" fontId="6" fillId="0" borderId="10" xfId="1" applyNumberFormat="1" applyFont="1" applyFill="1" applyBorder="1" applyAlignment="1" applyProtection="1">
      <alignment vertical="center" wrapText="1"/>
      <protection locked="0"/>
    </xf>
    <xf numFmtId="0" fontId="6" fillId="0" borderId="10" xfId="0" applyFont="1" applyBorder="1" applyAlignment="1" applyProtection="1">
      <alignment vertical="center"/>
      <protection hidden="1"/>
    </xf>
    <xf numFmtId="0" fontId="6" fillId="0" borderId="11" xfId="0" applyFont="1" applyBorder="1" applyAlignment="1" applyProtection="1">
      <alignment vertical="center" wrapText="1"/>
      <protection locked="0"/>
    </xf>
    <xf numFmtId="165" fontId="6" fillId="0" borderId="2" xfId="1" applyNumberFormat="1" applyFont="1" applyFill="1" applyBorder="1" applyAlignment="1" applyProtection="1">
      <alignment horizontal="right" vertical="center" wrapText="1"/>
      <protection locked="0"/>
    </xf>
    <xf numFmtId="0" fontId="6" fillId="0" borderId="2" xfId="0" applyFont="1" applyBorder="1" applyAlignment="1" applyProtection="1">
      <alignment vertical="center"/>
      <protection hidden="1"/>
    </xf>
    <xf numFmtId="0" fontId="6" fillId="0" borderId="12" xfId="0" applyFont="1" applyBorder="1" applyAlignment="1" applyProtection="1">
      <alignment vertical="center" wrapText="1"/>
      <protection locked="0"/>
    </xf>
    <xf numFmtId="165" fontId="6" fillId="0" borderId="13" xfId="1" applyNumberFormat="1" applyFont="1" applyFill="1" applyBorder="1" applyAlignment="1" applyProtection="1">
      <alignment horizontal="right" vertical="center" wrapText="1"/>
      <protection locked="0"/>
    </xf>
    <xf numFmtId="165" fontId="6" fillId="0" borderId="14" xfId="1" applyNumberFormat="1" applyFont="1" applyFill="1" applyBorder="1" applyAlignment="1" applyProtection="1">
      <alignment vertical="center" wrapText="1"/>
      <protection locked="0"/>
    </xf>
    <xf numFmtId="0" fontId="6" fillId="0" borderId="13" xfId="0" applyFont="1" applyBorder="1" applyAlignment="1" applyProtection="1">
      <alignment vertical="center"/>
      <protection hidden="1"/>
    </xf>
    <xf numFmtId="0" fontId="6" fillId="0" borderId="15" xfId="0" applyFont="1" applyBorder="1" applyAlignment="1" applyProtection="1">
      <alignment vertical="center" wrapText="1"/>
      <protection locked="0"/>
    </xf>
    <xf numFmtId="165" fontId="7" fillId="2" borderId="16" xfId="0" applyNumberFormat="1" applyFont="1" applyFill="1" applyBorder="1" applyAlignment="1" applyProtection="1">
      <alignment vertical="center" wrapText="1"/>
      <protection hidden="1"/>
    </xf>
    <xf numFmtId="165" fontId="7" fillId="2" borderId="17" xfId="0" applyNumberFormat="1" applyFont="1" applyFill="1" applyBorder="1" applyAlignment="1" applyProtection="1">
      <alignment vertical="center" wrapText="1"/>
      <protection hidden="1"/>
    </xf>
    <xf numFmtId="0" fontId="7" fillId="3" borderId="18" xfId="0" applyFont="1" applyFill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9" fillId="4" borderId="5" xfId="0" applyFont="1" applyFill="1" applyBorder="1" applyAlignment="1">
      <alignment vertical="center" wrapText="1"/>
    </xf>
    <xf numFmtId="165" fontId="7" fillId="4" borderId="6" xfId="0" applyNumberFormat="1" applyFont="1" applyFill="1" applyBorder="1" applyAlignment="1">
      <alignment vertical="center" wrapText="1"/>
    </xf>
    <xf numFmtId="0" fontId="7" fillId="4" borderId="19" xfId="0" applyFont="1" applyFill="1" applyBorder="1" applyAlignment="1">
      <alignment vertical="center" wrapText="1"/>
    </xf>
    <xf numFmtId="44" fontId="10" fillId="5" borderId="16" xfId="0" applyNumberFormat="1" applyFont="1" applyFill="1" applyBorder="1" applyAlignment="1" applyProtection="1">
      <alignment horizontal="center" vertical="center" wrapText="1"/>
      <protection hidden="1"/>
    </xf>
    <xf numFmtId="0" fontId="7" fillId="0" borderId="0" xfId="0" applyFont="1" applyAlignment="1">
      <alignment horizontal="center" vertical="center" wrapText="1"/>
    </xf>
    <xf numFmtId="0" fontId="6" fillId="0" borderId="20" xfId="0" applyFont="1" applyBorder="1" applyAlignment="1" applyProtection="1">
      <alignment vertical="center" wrapText="1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6" fillId="0" borderId="21" xfId="0" applyFont="1" applyBorder="1" applyAlignment="1" applyProtection="1">
      <alignment vertical="center" wrapText="1"/>
      <protection locked="0"/>
    </xf>
    <xf numFmtId="0" fontId="11" fillId="0" borderId="0" xfId="0" applyFont="1" applyAlignment="1">
      <alignment vertical="center" wrapText="1"/>
    </xf>
    <xf numFmtId="0" fontId="12" fillId="0" borderId="0" xfId="0" applyFont="1"/>
    <xf numFmtId="0" fontId="13" fillId="0" borderId="0" xfId="0" applyFont="1"/>
    <xf numFmtId="0" fontId="14" fillId="0" borderId="0" xfId="0" applyFont="1"/>
    <xf numFmtId="0" fontId="13" fillId="0" borderId="0" xfId="0" applyFont="1" applyAlignment="1">
      <alignment wrapText="1"/>
    </xf>
    <xf numFmtId="0" fontId="7" fillId="4" borderId="18" xfId="0" applyFont="1" applyFill="1" applyBorder="1" applyAlignment="1" applyProtection="1">
      <alignment vertical="center" wrapText="1"/>
      <protection hidden="1"/>
    </xf>
    <xf numFmtId="0" fontId="6" fillId="0" borderId="0" xfId="0" applyFont="1" applyAlignment="1" applyProtection="1">
      <alignment vertical="center" wrapText="1"/>
      <protection hidden="1"/>
    </xf>
    <xf numFmtId="0" fontId="15" fillId="0" borderId="0" xfId="0" applyFont="1" applyAlignment="1">
      <alignment horizontal="center"/>
    </xf>
    <xf numFmtId="0" fontId="16" fillId="0" borderId="0" xfId="0" applyFont="1"/>
    <xf numFmtId="0" fontId="17" fillId="0" borderId="0" xfId="0" applyFont="1" applyAlignment="1">
      <alignment vertical="center" wrapText="1"/>
    </xf>
    <xf numFmtId="3" fontId="13" fillId="0" borderId="0" xfId="0" applyNumberFormat="1" applyFont="1"/>
    <xf numFmtId="3" fontId="0" fillId="0" borderId="0" xfId="0" applyNumberFormat="1"/>
    <xf numFmtId="0" fontId="0" fillId="3" borderId="0" xfId="0" applyFill="1"/>
    <xf numFmtId="0" fontId="16" fillId="3" borderId="0" xfId="0" applyFont="1" applyFill="1"/>
    <xf numFmtId="0" fontId="7" fillId="3" borderId="0" xfId="0" applyFont="1" applyFill="1" applyAlignment="1">
      <alignment vertical="center" wrapText="1"/>
    </xf>
    <xf numFmtId="0" fontId="7" fillId="3" borderId="0" xfId="0" applyFont="1" applyFill="1" applyAlignment="1">
      <alignment horizontal="center" vertical="center" wrapText="1"/>
    </xf>
    <xf numFmtId="0" fontId="7" fillId="3" borderId="0" xfId="0" applyFont="1" applyFill="1" applyAlignment="1" applyProtection="1">
      <alignment vertical="center" wrapText="1"/>
      <protection hidden="1"/>
    </xf>
    <xf numFmtId="165" fontId="7" fillId="3" borderId="0" xfId="1" applyNumberFormat="1" applyFont="1" applyFill="1" applyBorder="1" applyAlignment="1" applyProtection="1">
      <alignment vertical="center" wrapText="1"/>
      <protection hidden="1"/>
    </xf>
    <xf numFmtId="2" fontId="7" fillId="3" borderId="0" xfId="1" applyNumberFormat="1" applyFont="1" applyFill="1" applyBorder="1" applyAlignment="1" applyProtection="1">
      <alignment vertical="center" wrapText="1"/>
      <protection locked="0" hidden="1"/>
    </xf>
    <xf numFmtId="0" fontId="6" fillId="3" borderId="0" xfId="0" applyFont="1" applyFill="1" applyAlignment="1">
      <alignment vertical="center" wrapText="1"/>
    </xf>
    <xf numFmtId="44" fontId="7" fillId="3" borderId="0" xfId="1" applyNumberFormat="1" applyFont="1" applyFill="1" applyBorder="1" applyAlignment="1" applyProtection="1">
      <alignment vertical="center" wrapText="1"/>
      <protection hidden="1"/>
    </xf>
    <xf numFmtId="44" fontId="7" fillId="3" borderId="0" xfId="1" applyNumberFormat="1" applyFont="1" applyFill="1" applyBorder="1" applyAlignment="1">
      <alignment vertical="center" wrapText="1"/>
    </xf>
    <xf numFmtId="2" fontId="7" fillId="3" borderId="0" xfId="1" applyNumberFormat="1" applyFont="1" applyFill="1" applyBorder="1" applyAlignment="1" applyProtection="1">
      <alignment vertical="center" wrapText="1"/>
      <protection locked="0"/>
    </xf>
    <xf numFmtId="44" fontId="7" fillId="3" borderId="0" xfId="0" applyNumberFormat="1" applyFont="1" applyFill="1" applyAlignment="1" applyProtection="1">
      <alignment vertical="center" wrapText="1"/>
      <protection hidden="1"/>
    </xf>
    <xf numFmtId="2" fontId="7" fillId="3" borderId="0" xfId="0" applyNumberFormat="1" applyFont="1" applyFill="1" applyAlignment="1" applyProtection="1">
      <alignment vertical="center" wrapText="1"/>
      <protection hidden="1"/>
    </xf>
    <xf numFmtId="0" fontId="18" fillId="0" borderId="0" xfId="0" applyFont="1"/>
    <xf numFmtId="0" fontId="12" fillId="0" borderId="0" xfId="0" applyFont="1" applyAlignment="1">
      <alignment horizontal="center"/>
    </xf>
    <xf numFmtId="0" fontId="7" fillId="3" borderId="0" xfId="0" applyFont="1" applyFill="1" applyAlignment="1">
      <alignment horizontal="left" vertical="center" wrapText="1"/>
    </xf>
    <xf numFmtId="165" fontId="19" fillId="7" borderId="22" xfId="1" applyNumberFormat="1" applyFont="1" applyFill="1" applyBorder="1" applyAlignment="1" applyProtection="1">
      <alignment horizontal="center" vertical="center"/>
      <protection hidden="1"/>
    </xf>
    <xf numFmtId="49" fontId="19" fillId="7" borderId="13" xfId="0" applyNumberFormat="1" applyFont="1" applyFill="1" applyBorder="1" applyAlignment="1" applyProtection="1">
      <alignment horizontal="center" vertical="center"/>
      <protection hidden="1"/>
    </xf>
    <xf numFmtId="0" fontId="19" fillId="7" borderId="13" xfId="0" applyFont="1" applyFill="1" applyBorder="1" applyAlignment="1" applyProtection="1">
      <alignment horizontal="center" vertical="center"/>
      <protection hidden="1"/>
    </xf>
    <xf numFmtId="2" fontId="19" fillId="0" borderId="13" xfId="0" applyNumberFormat="1" applyFont="1" applyBorder="1" applyAlignment="1" applyProtection="1">
      <alignment horizontal="center" vertical="center"/>
      <protection locked="0"/>
    </xf>
    <xf numFmtId="165" fontId="19" fillId="0" borderId="13" xfId="0" applyNumberFormat="1" applyFont="1" applyBorder="1" applyAlignment="1">
      <alignment vertical="center"/>
    </xf>
    <xf numFmtId="165" fontId="20" fillId="0" borderId="13" xfId="0" applyNumberFormat="1" applyFont="1" applyBorder="1" applyAlignment="1" applyProtection="1">
      <alignment vertical="center" wrapText="1"/>
      <protection hidden="1"/>
    </xf>
    <xf numFmtId="0" fontId="9" fillId="0" borderId="23" xfId="0" applyFont="1" applyBorder="1" applyAlignment="1" applyProtection="1">
      <alignment vertical="center" wrapText="1"/>
      <protection hidden="1"/>
    </xf>
    <xf numFmtId="0" fontId="21" fillId="4" borderId="24" xfId="0" applyFont="1" applyFill="1" applyBorder="1" applyAlignment="1">
      <alignment horizontal="center" vertical="center" wrapText="1"/>
    </xf>
    <xf numFmtId="0" fontId="22" fillId="4" borderId="25" xfId="0" applyFont="1" applyFill="1" applyBorder="1" applyAlignment="1">
      <alignment horizontal="center" vertical="center" wrapText="1"/>
    </xf>
    <xf numFmtId="0" fontId="23" fillId="4" borderId="25" xfId="0" applyFont="1" applyFill="1" applyBorder="1" applyAlignment="1">
      <alignment horizontal="center" vertical="center" wrapText="1"/>
    </xf>
    <xf numFmtId="0" fontId="25" fillId="4" borderId="25" xfId="0" applyFont="1" applyFill="1" applyBorder="1" applyAlignment="1">
      <alignment horizontal="center" vertical="center" wrapText="1"/>
    </xf>
    <xf numFmtId="0" fontId="24" fillId="4" borderId="26" xfId="0" applyFont="1" applyFill="1" applyBorder="1" applyAlignment="1">
      <alignment horizontal="center" vertical="center" wrapText="1"/>
    </xf>
    <xf numFmtId="2" fontId="19" fillId="0" borderId="0" xfId="0" applyNumberFormat="1" applyFont="1" applyAlignment="1" applyProtection="1">
      <alignment horizontal="center" vertical="center"/>
      <protection locked="0"/>
    </xf>
    <xf numFmtId="165" fontId="19" fillId="0" borderId="0" xfId="0" applyNumberFormat="1" applyFont="1" applyAlignment="1">
      <alignment vertical="center"/>
    </xf>
    <xf numFmtId="165" fontId="20" fillId="0" borderId="0" xfId="0" applyNumberFormat="1" applyFont="1" applyAlignment="1" applyProtection="1">
      <alignment vertical="center" wrapText="1"/>
      <protection hidden="1"/>
    </xf>
    <xf numFmtId="0" fontId="9" fillId="0" borderId="0" xfId="0" applyFont="1" applyAlignment="1" applyProtection="1">
      <alignment vertical="center" wrapText="1"/>
      <protection hidden="1"/>
    </xf>
    <xf numFmtId="165" fontId="19" fillId="0" borderId="0" xfId="1" applyNumberFormat="1" applyFont="1" applyFill="1" applyBorder="1" applyAlignment="1" applyProtection="1">
      <alignment horizontal="center" vertical="center"/>
      <protection hidden="1"/>
    </xf>
    <xf numFmtId="49" fontId="19" fillId="0" borderId="0" xfId="0" applyNumberFormat="1" applyFont="1" applyAlignment="1" applyProtection="1">
      <alignment horizontal="center" vertical="center"/>
      <protection hidden="1"/>
    </xf>
    <xf numFmtId="0" fontId="19" fillId="0" borderId="0" xfId="0" applyFont="1" applyAlignment="1" applyProtection="1">
      <alignment horizontal="center" vertical="center"/>
      <protection hidden="1"/>
    </xf>
    <xf numFmtId="0" fontId="7" fillId="6" borderId="33" xfId="0" applyFont="1" applyFill="1" applyBorder="1" applyAlignment="1">
      <alignment horizontal="center" vertical="center" wrapText="1"/>
    </xf>
    <xf numFmtId="3" fontId="0" fillId="3" borderId="0" xfId="0" applyNumberFormat="1" applyFill="1"/>
    <xf numFmtId="49" fontId="30" fillId="0" borderId="2" xfId="0" applyNumberFormat="1" applyFont="1" applyBorder="1" applyAlignment="1">
      <alignment horizontal="center" vertical="center"/>
    </xf>
    <xf numFmtId="49" fontId="30" fillId="0" borderId="0" xfId="0" applyNumberFormat="1" applyFont="1" applyAlignment="1">
      <alignment horizontal="center" vertical="center"/>
    </xf>
    <xf numFmtId="49" fontId="0" fillId="0" borderId="0" xfId="0" applyNumberFormat="1"/>
    <xf numFmtId="0" fontId="26" fillId="0" borderId="0" xfId="0" applyFont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6" fillId="0" borderId="18" xfId="0" applyFont="1" applyBorder="1" applyAlignment="1" applyProtection="1">
      <alignment vertical="center" wrapText="1"/>
      <protection locked="0"/>
    </xf>
    <xf numFmtId="0" fontId="6" fillId="0" borderId="30" xfId="0" applyFont="1" applyBorder="1" applyAlignment="1" applyProtection="1">
      <alignment vertical="center" wrapText="1"/>
      <protection locked="0"/>
    </xf>
    <xf numFmtId="0" fontId="7" fillId="8" borderId="31" xfId="0" applyFont="1" applyFill="1" applyBorder="1" applyAlignment="1">
      <alignment horizontal="center" vertical="center" wrapText="1"/>
    </xf>
    <xf numFmtId="0" fontId="6" fillId="8" borderId="32" xfId="0" applyFont="1" applyFill="1" applyBorder="1" applyAlignment="1">
      <alignment horizontal="center" vertical="center" wrapText="1"/>
    </xf>
    <xf numFmtId="0" fontId="6" fillId="8" borderId="31" xfId="0" applyFont="1" applyFill="1" applyBorder="1" applyAlignment="1">
      <alignment horizontal="center" vertical="center" wrapText="1"/>
    </xf>
    <xf numFmtId="0" fontId="7" fillId="8" borderId="7" xfId="0" applyFont="1" applyFill="1" applyBorder="1" applyAlignment="1">
      <alignment horizontal="center" vertical="center" wrapText="1"/>
    </xf>
    <xf numFmtId="0" fontId="7" fillId="8" borderId="17" xfId="0" applyFont="1" applyFill="1" applyBorder="1" applyAlignment="1">
      <alignment horizontal="center" vertical="center" wrapText="1"/>
    </xf>
    <xf numFmtId="0" fontId="6" fillId="3" borderId="0" xfId="0" applyFont="1" applyFill="1" applyAlignment="1" applyProtection="1">
      <alignment horizontal="left" vertical="center" wrapText="1"/>
      <protection locked="0"/>
    </xf>
    <xf numFmtId="0" fontId="6" fillId="0" borderId="24" xfId="0" applyFont="1" applyBorder="1" applyAlignment="1" applyProtection="1">
      <alignment horizontal="left" vertical="center" wrapText="1"/>
      <protection locked="0"/>
    </xf>
    <xf numFmtId="0" fontId="6" fillId="0" borderId="25" xfId="0" applyFont="1" applyBorder="1" applyAlignment="1" applyProtection="1">
      <alignment horizontal="left" vertical="center" wrapText="1"/>
      <protection locked="0"/>
    </xf>
    <xf numFmtId="0" fontId="6" fillId="0" borderId="26" xfId="0" applyFont="1" applyBorder="1" applyAlignment="1" applyProtection="1">
      <alignment horizontal="left" vertical="center" wrapText="1"/>
      <protection locked="0"/>
    </xf>
    <xf numFmtId="0" fontId="6" fillId="0" borderId="27" xfId="0" applyFont="1" applyBorder="1" applyAlignment="1" applyProtection="1">
      <alignment horizontal="left" vertical="center" wrapText="1"/>
      <protection hidden="1"/>
    </xf>
    <xf numFmtId="0" fontId="6" fillId="0" borderId="2" xfId="0" applyFont="1" applyBorder="1" applyAlignment="1" applyProtection="1">
      <alignment horizontal="left" vertical="center" wrapText="1"/>
      <protection hidden="1"/>
    </xf>
    <xf numFmtId="0" fontId="6" fillId="0" borderId="28" xfId="0" applyFont="1" applyBorder="1" applyAlignment="1" applyProtection="1">
      <alignment horizontal="left" vertical="center" wrapText="1"/>
      <protection hidden="1"/>
    </xf>
    <xf numFmtId="0" fontId="6" fillId="0" borderId="27" xfId="0" applyFont="1" applyBorder="1" applyAlignment="1" applyProtection="1">
      <alignment horizontal="left" vertical="center" wrapText="1"/>
      <protection locked="0" hidden="1"/>
    </xf>
    <xf numFmtId="0" fontId="6" fillId="0" borderId="2" xfId="0" applyFont="1" applyBorder="1" applyAlignment="1" applyProtection="1">
      <alignment horizontal="left" vertical="center" wrapText="1"/>
      <protection locked="0" hidden="1"/>
    </xf>
    <xf numFmtId="0" fontId="6" fillId="0" borderId="28" xfId="0" applyFont="1" applyBorder="1" applyAlignment="1" applyProtection="1">
      <alignment horizontal="left" vertical="center" wrapText="1"/>
      <protection locked="0" hidden="1"/>
    </xf>
    <xf numFmtId="0" fontId="6" fillId="0" borderId="27" xfId="0" applyFont="1" applyBorder="1" applyAlignment="1" applyProtection="1">
      <alignment horizontal="left" vertical="center" wrapText="1"/>
      <protection locked="0"/>
    </xf>
    <xf numFmtId="0" fontId="6" fillId="0" borderId="2" xfId="0" applyFont="1" applyBorder="1" applyAlignment="1" applyProtection="1">
      <alignment horizontal="left" vertical="center" wrapText="1"/>
      <protection locked="0"/>
    </xf>
    <xf numFmtId="0" fontId="6" fillId="0" borderId="28" xfId="0" applyFont="1" applyBorder="1" applyAlignment="1" applyProtection="1">
      <alignment horizontal="left" vertical="center" wrapText="1"/>
      <protection locked="0"/>
    </xf>
    <xf numFmtId="0" fontId="6" fillId="0" borderId="22" xfId="0" applyFont="1" applyBorder="1" applyAlignment="1" applyProtection="1">
      <alignment horizontal="left" vertical="center" wrapText="1"/>
      <protection locked="0"/>
    </xf>
    <xf numFmtId="0" fontId="6" fillId="0" borderId="13" xfId="0" applyFont="1" applyBorder="1" applyAlignment="1" applyProtection="1">
      <alignment horizontal="left" vertical="center" wrapText="1"/>
      <protection locked="0"/>
    </xf>
    <xf numFmtId="0" fontId="6" fillId="0" borderId="23" xfId="0" applyFont="1" applyBorder="1" applyAlignment="1" applyProtection="1">
      <alignment horizontal="left" vertical="center" wrapText="1"/>
      <protection locked="0"/>
    </xf>
    <xf numFmtId="0" fontId="28" fillId="0" borderId="0" xfId="0" applyFont="1" applyAlignment="1">
      <alignment horizontal="center"/>
    </xf>
    <xf numFmtId="0" fontId="29" fillId="8" borderId="20" xfId="0" applyFont="1" applyFill="1" applyBorder="1" applyAlignment="1">
      <alignment horizontal="center" vertical="center" wrapText="1"/>
    </xf>
    <xf numFmtId="0" fontId="29" fillId="8" borderId="21" xfId="0" applyFont="1" applyFill="1" applyBorder="1" applyAlignment="1">
      <alignment horizontal="center" vertical="center" wrapText="1"/>
    </xf>
    <xf numFmtId="0" fontId="6" fillId="0" borderId="29" xfId="0" applyFont="1" applyBorder="1" applyAlignment="1" applyProtection="1">
      <alignment vertical="center" wrapText="1"/>
      <protection locked="0"/>
    </xf>
    <xf numFmtId="0" fontId="6" fillId="0" borderId="8" xfId="0" applyFont="1" applyBorder="1" applyAlignment="1" applyProtection="1">
      <alignment vertical="center" wrapText="1"/>
      <protection locked="0"/>
    </xf>
  </cellXfs>
  <cellStyles count="2">
    <cellStyle name="Čárka" xfId="1" builtinId="3"/>
    <cellStyle name="Normální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L79"/>
  <sheetViews>
    <sheetView tabSelected="1" topLeftCell="A11" zoomScale="80" zoomScaleNormal="80" zoomScaleSheetLayoutView="50" workbookViewId="0">
      <selection activeCell="H23" sqref="H23"/>
    </sheetView>
  </sheetViews>
  <sheetFormatPr defaultRowHeight="15" x14ac:dyDescent="0.25"/>
  <cols>
    <col min="1" max="1" width="69.7109375" customWidth="1"/>
    <col min="2" max="2" width="27.85546875" customWidth="1"/>
    <col min="3" max="3" width="28.140625" customWidth="1"/>
    <col min="4" max="4" width="26.42578125" customWidth="1"/>
    <col min="5" max="5" width="44.140625" customWidth="1"/>
    <col min="6" max="6" width="13.42578125" hidden="1" customWidth="1"/>
    <col min="7" max="7" width="31.85546875" customWidth="1"/>
    <col min="8" max="8" width="30.140625" customWidth="1"/>
    <col min="9" max="9" width="28" customWidth="1"/>
    <col min="10" max="10" width="24.5703125" customWidth="1"/>
    <col min="11" max="11" width="63.140625" customWidth="1"/>
    <col min="12" max="12" width="12.85546875" customWidth="1"/>
    <col min="13" max="13" width="51.28515625" customWidth="1"/>
    <col min="14" max="14" width="24" customWidth="1"/>
    <col min="15" max="15" width="17.28515625" customWidth="1"/>
    <col min="16" max="17" width="9.140625" customWidth="1"/>
    <col min="18" max="25" width="8.7109375" customWidth="1"/>
  </cols>
  <sheetData>
    <row r="1" spans="1:246" ht="23.25" customHeight="1" x14ac:dyDescent="0.25">
      <c r="A1" s="88" t="s">
        <v>426</v>
      </c>
      <c r="B1" s="88"/>
      <c r="C1" s="88"/>
      <c r="D1" s="88"/>
      <c r="E1" s="88"/>
      <c r="F1" s="88"/>
      <c r="G1" s="88"/>
      <c r="H1" s="88"/>
      <c r="I1" s="88"/>
      <c r="J1" s="88"/>
      <c r="L1" s="3"/>
      <c r="N1" s="88"/>
      <c r="O1" s="89"/>
      <c r="P1" s="89"/>
      <c r="Q1" s="89"/>
      <c r="R1" s="89"/>
      <c r="S1" s="89"/>
      <c r="T1" s="1"/>
      <c r="U1" s="2"/>
      <c r="AC1" s="89"/>
      <c r="AD1" s="89"/>
      <c r="AE1" s="89"/>
      <c r="AF1" s="89"/>
      <c r="AG1" s="1"/>
      <c r="AH1" s="2"/>
      <c r="AP1" s="3"/>
      <c r="AR1" s="88"/>
      <c r="AS1" s="89"/>
      <c r="AT1" s="89"/>
      <c r="AU1" s="89"/>
      <c r="AV1" s="89"/>
      <c r="AW1" s="89"/>
      <c r="AX1" s="1"/>
      <c r="AY1" s="2"/>
      <c r="BG1" s="3"/>
      <c r="BI1" s="88"/>
      <c r="BJ1" s="89"/>
      <c r="BK1" s="89"/>
      <c r="BL1" s="89"/>
      <c r="BM1" s="89"/>
      <c r="BN1" s="89"/>
      <c r="BO1" s="1"/>
      <c r="BP1" s="2"/>
      <c r="BX1" s="3"/>
      <c r="BZ1" s="88"/>
      <c r="CA1" s="89"/>
      <c r="CB1" s="89"/>
      <c r="CC1" s="89"/>
      <c r="CD1" s="89"/>
      <c r="CE1" s="89"/>
      <c r="CF1" s="1"/>
      <c r="CG1" s="2"/>
      <c r="CO1" s="3"/>
      <c r="CQ1" s="88"/>
      <c r="CR1" s="89"/>
      <c r="CS1" s="89"/>
      <c r="CT1" s="89"/>
      <c r="CU1" s="89"/>
      <c r="CV1" s="89"/>
      <c r="CW1" s="1"/>
      <c r="CX1" s="2"/>
      <c r="DF1" s="3"/>
      <c r="DH1" s="88"/>
      <c r="DI1" s="89"/>
      <c r="DJ1" s="89"/>
      <c r="DK1" s="89"/>
      <c r="DL1" s="89"/>
      <c r="DM1" s="89"/>
      <c r="DN1" s="1"/>
      <c r="DO1" s="2"/>
      <c r="DW1" s="3"/>
      <c r="DY1" s="88"/>
      <c r="DZ1" s="89"/>
      <c r="EA1" s="89"/>
      <c r="EB1" s="89"/>
      <c r="EC1" s="89"/>
      <c r="ED1" s="89"/>
      <c r="EE1" s="1"/>
      <c r="EF1" s="2"/>
      <c r="EN1" s="3"/>
      <c r="EP1" s="88"/>
      <c r="EQ1" s="89"/>
      <c r="ER1" s="89"/>
      <c r="ES1" s="89"/>
      <c r="ET1" s="89"/>
      <c r="EU1" s="89"/>
      <c r="EV1" s="1"/>
      <c r="EW1" s="2"/>
      <c r="FE1" s="3"/>
      <c r="FG1" s="88"/>
      <c r="FH1" s="89"/>
      <c r="FI1" s="89"/>
      <c r="FJ1" s="89"/>
      <c r="FK1" s="89"/>
      <c r="FL1" s="89"/>
      <c r="FM1" s="1"/>
      <c r="FN1" s="2"/>
      <c r="FV1" s="3"/>
      <c r="FX1" s="88"/>
      <c r="FY1" s="89"/>
      <c r="FZ1" s="89"/>
      <c r="GA1" s="89"/>
      <c r="GB1" s="89"/>
      <c r="GC1" s="89"/>
      <c r="GD1" s="1"/>
      <c r="GE1" s="2"/>
      <c r="GM1" s="3"/>
      <c r="GO1" s="88"/>
      <c r="GP1" s="89"/>
      <c r="GQ1" s="89"/>
      <c r="GR1" s="89"/>
      <c r="GS1" s="89"/>
      <c r="GT1" s="89"/>
      <c r="GU1" s="1"/>
      <c r="GV1" s="2"/>
      <c r="HD1" s="3"/>
      <c r="HF1" s="88"/>
      <c r="HG1" s="89"/>
      <c r="HH1" s="89"/>
      <c r="HI1" s="89"/>
      <c r="HJ1" s="89"/>
      <c r="HK1" s="89"/>
      <c r="HL1" s="1"/>
      <c r="HM1" s="2"/>
      <c r="HU1" s="3"/>
      <c r="HW1" s="88"/>
      <c r="HX1" s="89"/>
      <c r="HY1" s="89"/>
      <c r="HZ1" s="89"/>
      <c r="IA1" s="89"/>
      <c r="IB1" s="89"/>
      <c r="IC1" s="1"/>
      <c r="ID1" s="2"/>
      <c r="IL1" s="3"/>
    </row>
    <row r="2" spans="1:246" ht="15.75" thickBot="1" x14ac:dyDescent="0.3">
      <c r="A2" s="1"/>
      <c r="B2" s="97"/>
      <c r="C2" s="97"/>
      <c r="D2" s="1"/>
      <c r="E2" s="1"/>
      <c r="F2" s="1"/>
    </row>
    <row r="3" spans="1:246" ht="15.75" customHeight="1" x14ac:dyDescent="0.25">
      <c r="A3" s="4" t="s">
        <v>1</v>
      </c>
      <c r="B3" s="98"/>
      <c r="C3" s="99"/>
      <c r="D3" s="100"/>
      <c r="E3" s="1"/>
      <c r="F3" s="1"/>
      <c r="L3" s="1"/>
      <c r="M3" s="1"/>
    </row>
    <row r="4" spans="1:246" ht="15.75" customHeight="1" x14ac:dyDescent="0.25">
      <c r="A4" s="5" t="s">
        <v>2</v>
      </c>
      <c r="B4" s="101" t="e">
        <f>VLOOKUP(B3,'síť 2024'!A:B,2,0)</f>
        <v>#N/A</v>
      </c>
      <c r="C4" s="102"/>
      <c r="D4" s="103"/>
      <c r="E4" s="1"/>
      <c r="F4" s="1"/>
    </row>
    <row r="5" spans="1:246" ht="15.75" customHeight="1" x14ac:dyDescent="0.25">
      <c r="A5" s="5" t="s">
        <v>5</v>
      </c>
      <c r="B5" s="104"/>
      <c r="C5" s="105"/>
      <c r="D5" s="106"/>
      <c r="E5" s="1"/>
      <c r="F5" s="1"/>
    </row>
    <row r="6" spans="1:246" ht="15.75" customHeight="1" x14ac:dyDescent="0.25">
      <c r="A6" s="5" t="s">
        <v>7</v>
      </c>
      <c r="B6" s="107"/>
      <c r="C6" s="108"/>
      <c r="D6" s="109"/>
      <c r="E6" s="1"/>
      <c r="F6" s="1"/>
    </row>
    <row r="7" spans="1:246" ht="15.75" customHeight="1" x14ac:dyDescent="0.25">
      <c r="A7" s="5" t="s">
        <v>8</v>
      </c>
      <c r="B7" s="107"/>
      <c r="C7" s="108"/>
      <c r="D7" s="109"/>
      <c r="E7" s="1"/>
      <c r="F7" s="1"/>
    </row>
    <row r="8" spans="1:246" ht="15.75" customHeight="1" x14ac:dyDescent="0.25">
      <c r="A8" s="5" t="s">
        <v>10</v>
      </c>
      <c r="B8" s="107"/>
      <c r="C8" s="108"/>
      <c r="D8" s="109"/>
      <c r="E8" s="1"/>
      <c r="F8" s="1"/>
    </row>
    <row r="9" spans="1:246" ht="15.75" customHeight="1" thickBot="1" x14ac:dyDescent="0.3">
      <c r="A9" s="6" t="s">
        <v>67</v>
      </c>
      <c r="B9" s="110"/>
      <c r="C9" s="111"/>
      <c r="D9" s="112"/>
      <c r="E9" s="1"/>
      <c r="F9" s="1"/>
    </row>
    <row r="10" spans="1:246" ht="15.75" thickBot="1" x14ac:dyDescent="0.3">
      <c r="A10" s="7"/>
      <c r="B10" s="1"/>
      <c r="C10" s="1"/>
      <c r="D10" s="1"/>
      <c r="E10" s="1"/>
      <c r="F10" s="1"/>
    </row>
    <row r="11" spans="1:246" ht="20.25" customHeight="1" thickBot="1" x14ac:dyDescent="0.3">
      <c r="A11" s="8" t="s">
        <v>12</v>
      </c>
      <c r="B11" s="9"/>
      <c r="C11" s="10"/>
      <c r="D11" s="10"/>
      <c r="E11" s="11"/>
      <c r="F11" s="1"/>
    </row>
    <row r="12" spans="1:246" ht="15" customHeight="1" x14ac:dyDescent="0.25">
      <c r="A12" s="114" t="s">
        <v>13</v>
      </c>
      <c r="B12" s="94" t="s">
        <v>14</v>
      </c>
      <c r="C12" s="94" t="s">
        <v>427</v>
      </c>
      <c r="D12" s="95" t="s">
        <v>15</v>
      </c>
      <c r="E12" s="92" t="s">
        <v>16</v>
      </c>
      <c r="F12" s="1"/>
    </row>
    <row r="13" spans="1:246" ht="50.25" customHeight="1" thickBot="1" x14ac:dyDescent="0.75">
      <c r="A13" s="115"/>
      <c r="B13" s="93"/>
      <c r="C13" s="93"/>
      <c r="D13" s="96"/>
      <c r="E13" s="93"/>
      <c r="F13" s="1"/>
      <c r="K13" s="113"/>
      <c r="L13" s="113"/>
      <c r="M13" s="113"/>
      <c r="N13" s="113"/>
      <c r="O13" s="113"/>
      <c r="P13" s="113"/>
      <c r="Q13" s="113"/>
      <c r="R13" s="113"/>
      <c r="S13" s="113"/>
      <c r="T13" s="113"/>
      <c r="U13" s="113"/>
      <c r="V13" s="113"/>
      <c r="W13" s="113"/>
      <c r="X13" s="113"/>
      <c r="Y13" s="113"/>
    </row>
    <row r="14" spans="1:246" ht="21" customHeight="1" x14ac:dyDescent="0.35">
      <c r="A14" s="12"/>
      <c r="B14" s="13"/>
      <c r="C14" s="14"/>
      <c r="D14" s="15" t="str">
        <f>IF(F14=FALSE,"Přistoupení k pověření SK"," ")</f>
        <v xml:space="preserve"> </v>
      </c>
      <c r="E14" s="16"/>
      <c r="F14" s="1" t="b">
        <f>ISBLANK(C14)</f>
        <v>1</v>
      </c>
      <c r="K14" s="37"/>
      <c r="M14" s="61"/>
      <c r="N14" s="62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</row>
    <row r="15" spans="1:246" ht="21" customHeight="1" x14ac:dyDescent="0.25">
      <c r="A15" s="12"/>
      <c r="B15" s="17"/>
      <c r="C15" s="14"/>
      <c r="D15" s="18" t="str">
        <f t="shared" ref="D15:D32" si="0">IF(F15=FALSE,"Přistoupení k pověření SK"," ")</f>
        <v xml:space="preserve"> </v>
      </c>
      <c r="E15" s="19"/>
      <c r="F15" s="1" t="b">
        <f t="shared" ref="F15:F32" si="1">ISBLANK(C15)</f>
        <v>1</v>
      </c>
      <c r="K15" s="38"/>
      <c r="M15" s="44"/>
      <c r="N15" s="38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</row>
    <row r="16" spans="1:246" ht="21" customHeight="1" x14ac:dyDescent="0.25">
      <c r="A16" s="12"/>
      <c r="B16" s="17"/>
      <c r="C16" s="14"/>
      <c r="D16" s="18" t="str">
        <f t="shared" si="0"/>
        <v xml:space="preserve"> </v>
      </c>
      <c r="E16" s="19"/>
      <c r="F16" s="1" t="b">
        <f t="shared" si="1"/>
        <v>1</v>
      </c>
      <c r="K16" s="40"/>
      <c r="M16" s="44"/>
      <c r="N16" s="46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</row>
    <row r="17" spans="1:25" ht="21" customHeight="1" x14ac:dyDescent="0.25">
      <c r="A17" s="12"/>
      <c r="B17" s="17"/>
      <c r="C17" s="14"/>
      <c r="D17" s="18" t="str">
        <f t="shared" si="0"/>
        <v xml:space="preserve"> </v>
      </c>
      <c r="E17" s="19"/>
      <c r="F17" s="1" t="b">
        <f t="shared" si="1"/>
        <v>1</v>
      </c>
      <c r="K17" s="38"/>
      <c r="M17" s="44"/>
      <c r="N17" s="46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</row>
    <row r="18" spans="1:25" ht="21" customHeight="1" x14ac:dyDescent="0.25">
      <c r="A18" s="12"/>
      <c r="B18" s="17"/>
      <c r="C18" s="14"/>
      <c r="D18" s="18" t="str">
        <f t="shared" si="0"/>
        <v xml:space="preserve"> </v>
      </c>
      <c r="E18" s="19"/>
      <c r="F18" s="1" t="b">
        <f t="shared" si="1"/>
        <v>1</v>
      </c>
      <c r="M18" s="44"/>
      <c r="N18" s="47"/>
    </row>
    <row r="19" spans="1:25" ht="21" customHeight="1" x14ac:dyDescent="0.25">
      <c r="A19" s="12"/>
      <c r="B19" s="17"/>
      <c r="C19" s="14"/>
      <c r="D19" s="18" t="str">
        <f t="shared" si="0"/>
        <v xml:space="preserve"> </v>
      </c>
      <c r="E19" s="19"/>
      <c r="F19" s="1" t="b">
        <f t="shared" si="1"/>
        <v>1</v>
      </c>
      <c r="M19" s="44"/>
      <c r="N19" s="47"/>
    </row>
    <row r="20" spans="1:25" ht="21" customHeight="1" x14ac:dyDescent="0.25">
      <c r="A20" s="12"/>
      <c r="B20" s="17"/>
      <c r="C20" s="14"/>
      <c r="D20" s="18" t="str">
        <f t="shared" si="0"/>
        <v xml:space="preserve"> </v>
      </c>
      <c r="E20" s="19"/>
      <c r="F20" s="1" t="b">
        <f t="shared" si="1"/>
        <v>1</v>
      </c>
      <c r="M20" s="44"/>
      <c r="N20" s="47"/>
    </row>
    <row r="21" spans="1:25" ht="21" customHeight="1" x14ac:dyDescent="0.25">
      <c r="A21" s="12"/>
      <c r="B21" s="17"/>
      <c r="C21" s="14"/>
      <c r="D21" s="18" t="str">
        <f t="shared" si="0"/>
        <v xml:space="preserve"> </v>
      </c>
      <c r="E21" s="19"/>
      <c r="F21" s="1" t="b">
        <f t="shared" si="1"/>
        <v>1</v>
      </c>
      <c r="M21" s="44"/>
      <c r="N21" s="47"/>
    </row>
    <row r="22" spans="1:25" ht="21" customHeight="1" x14ac:dyDescent="0.25">
      <c r="A22" s="12"/>
      <c r="B22" s="17"/>
      <c r="C22" s="14"/>
      <c r="D22" s="18" t="str">
        <f t="shared" si="0"/>
        <v xml:space="preserve"> </v>
      </c>
      <c r="E22" s="19"/>
      <c r="F22" s="1" t="b">
        <f t="shared" si="1"/>
        <v>1</v>
      </c>
      <c r="M22" s="44"/>
      <c r="N22" s="47"/>
    </row>
    <row r="23" spans="1:25" ht="21" customHeight="1" x14ac:dyDescent="0.25">
      <c r="A23" s="12"/>
      <c r="B23" s="17"/>
      <c r="C23" s="14"/>
      <c r="D23" s="18" t="str">
        <f t="shared" si="0"/>
        <v xml:space="preserve"> </v>
      </c>
      <c r="E23" s="19"/>
      <c r="F23" s="1" t="b">
        <f t="shared" si="1"/>
        <v>1</v>
      </c>
      <c r="M23" s="44"/>
      <c r="N23" s="47"/>
    </row>
    <row r="24" spans="1:25" ht="21" customHeight="1" x14ac:dyDescent="0.25">
      <c r="A24" s="12"/>
      <c r="B24" s="17"/>
      <c r="C24" s="14"/>
      <c r="D24" s="18" t="str">
        <f t="shared" si="0"/>
        <v xml:space="preserve"> </v>
      </c>
      <c r="E24" s="19"/>
      <c r="F24" s="1" t="b">
        <f t="shared" si="1"/>
        <v>1</v>
      </c>
      <c r="M24" s="44"/>
      <c r="N24" s="47"/>
    </row>
    <row r="25" spans="1:25" ht="21" customHeight="1" x14ac:dyDescent="0.25">
      <c r="A25" s="12"/>
      <c r="B25" s="17"/>
      <c r="C25" s="14"/>
      <c r="D25" s="18" t="str">
        <f t="shared" si="0"/>
        <v xml:space="preserve"> </v>
      </c>
      <c r="E25" s="19"/>
      <c r="F25" s="1" t="b">
        <f t="shared" si="1"/>
        <v>1</v>
      </c>
      <c r="M25" s="44"/>
      <c r="N25" s="47"/>
    </row>
    <row r="26" spans="1:25" ht="21" customHeight="1" x14ac:dyDescent="0.25">
      <c r="A26" s="12"/>
      <c r="B26" s="17"/>
      <c r="C26" s="14"/>
      <c r="D26" s="18" t="str">
        <f t="shared" si="0"/>
        <v xml:space="preserve"> </v>
      </c>
      <c r="E26" s="19"/>
      <c r="F26" s="1" t="b">
        <f t="shared" si="1"/>
        <v>1</v>
      </c>
      <c r="M26" s="44"/>
      <c r="N26" s="47"/>
    </row>
    <row r="27" spans="1:25" ht="21" customHeight="1" x14ac:dyDescent="0.25">
      <c r="A27" s="12"/>
      <c r="B27" s="17"/>
      <c r="C27" s="14"/>
      <c r="D27" s="18" t="str">
        <f t="shared" si="0"/>
        <v xml:space="preserve"> </v>
      </c>
      <c r="E27" s="19"/>
      <c r="F27" s="1" t="b">
        <f t="shared" si="1"/>
        <v>1</v>
      </c>
      <c r="M27" s="44"/>
      <c r="N27" s="47"/>
    </row>
    <row r="28" spans="1:25" ht="21" customHeight="1" x14ac:dyDescent="0.25">
      <c r="A28" s="12"/>
      <c r="B28" s="17"/>
      <c r="C28" s="14"/>
      <c r="D28" s="18" t="str">
        <f t="shared" si="0"/>
        <v xml:space="preserve"> </v>
      </c>
      <c r="E28" s="19"/>
      <c r="F28" s="1" t="b">
        <f t="shared" si="1"/>
        <v>1</v>
      </c>
      <c r="M28" s="44"/>
      <c r="N28" s="47"/>
    </row>
    <row r="29" spans="1:25" ht="21" customHeight="1" x14ac:dyDescent="0.25">
      <c r="A29" s="12"/>
      <c r="B29" s="17"/>
      <c r="C29" s="14"/>
      <c r="D29" s="18" t="str">
        <f t="shared" si="0"/>
        <v xml:space="preserve"> </v>
      </c>
      <c r="E29" s="19"/>
      <c r="F29" s="1" t="b">
        <f t="shared" si="1"/>
        <v>1</v>
      </c>
      <c r="M29" s="44"/>
      <c r="N29" s="47"/>
    </row>
    <row r="30" spans="1:25" ht="21" customHeight="1" x14ac:dyDescent="0.25">
      <c r="A30" s="12"/>
      <c r="B30" s="17"/>
      <c r="C30" s="14"/>
      <c r="D30" s="18" t="str">
        <f t="shared" si="0"/>
        <v xml:space="preserve"> </v>
      </c>
      <c r="E30" s="19"/>
      <c r="F30" s="1" t="b">
        <f t="shared" si="1"/>
        <v>1</v>
      </c>
      <c r="M30" s="44"/>
      <c r="N30" s="47"/>
    </row>
    <row r="31" spans="1:25" ht="21" customHeight="1" x14ac:dyDescent="0.25">
      <c r="A31" s="12"/>
      <c r="B31" s="17"/>
      <c r="C31" s="14"/>
      <c r="D31" s="18" t="str">
        <f t="shared" si="0"/>
        <v xml:space="preserve"> </v>
      </c>
      <c r="E31" s="19"/>
      <c r="F31" s="1" t="b">
        <f t="shared" si="1"/>
        <v>1</v>
      </c>
      <c r="M31" s="44"/>
      <c r="N31" s="47"/>
    </row>
    <row r="32" spans="1:25" ht="21" customHeight="1" thickBot="1" x14ac:dyDescent="0.3">
      <c r="A32" s="12"/>
      <c r="B32" s="20"/>
      <c r="C32" s="21"/>
      <c r="D32" s="22" t="str">
        <f t="shared" si="0"/>
        <v xml:space="preserve"> </v>
      </c>
      <c r="E32" s="23"/>
      <c r="F32" s="1" t="b">
        <f t="shared" si="1"/>
        <v>1</v>
      </c>
      <c r="M32" s="44"/>
      <c r="N32" s="47"/>
    </row>
    <row r="33" spans="1:14" ht="23.25" customHeight="1" thickBot="1" x14ac:dyDescent="0.3">
      <c r="A33" s="41" t="s">
        <v>18</v>
      </c>
      <c r="B33" s="24">
        <f>SUM(B14:B32)</f>
        <v>0</v>
      </c>
      <c r="C33" s="25">
        <f>SUM(C14:C32)</f>
        <v>0</v>
      </c>
      <c r="D33" s="26"/>
      <c r="E33" s="1"/>
      <c r="F33" s="27"/>
      <c r="M33" s="45"/>
      <c r="N33" s="47"/>
    </row>
    <row r="34" spans="1:14" ht="21.75" customHeight="1" thickBot="1" x14ac:dyDescent="0.3">
      <c r="A34" s="28" t="s">
        <v>19</v>
      </c>
      <c r="B34" s="29"/>
      <c r="C34" s="29"/>
      <c r="D34" s="30"/>
      <c r="E34" s="31" t="e">
        <f>IF(H37-I37&gt;=0,"0",H37-I37)</f>
        <v>#N/A</v>
      </c>
      <c r="F34" s="27"/>
      <c r="G34" s="1"/>
      <c r="H34" s="1"/>
      <c r="I34" s="1"/>
      <c r="J34" s="1"/>
      <c r="K34" s="1"/>
      <c r="L34" s="1"/>
      <c r="M34" s="45"/>
      <c r="N34" s="47"/>
    </row>
    <row r="35" spans="1:14" ht="15.75" thickBot="1" x14ac:dyDescent="0.3">
      <c r="A35" s="27" t="s">
        <v>424</v>
      </c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44"/>
      <c r="N35" s="47"/>
    </row>
    <row r="36" spans="1:14" ht="57.75" customHeight="1" x14ac:dyDescent="0.25">
      <c r="A36" s="71" t="s">
        <v>21</v>
      </c>
      <c r="B36" s="72" t="s">
        <v>70</v>
      </c>
      <c r="C36" s="73" t="s">
        <v>69</v>
      </c>
      <c r="D36" s="73" t="s">
        <v>68</v>
      </c>
      <c r="E36" s="73" t="s">
        <v>429</v>
      </c>
      <c r="F36" s="72" t="s">
        <v>24</v>
      </c>
      <c r="G36" s="73" t="s">
        <v>423</v>
      </c>
      <c r="H36" s="74" t="s">
        <v>26</v>
      </c>
      <c r="I36" s="74" t="s">
        <v>25</v>
      </c>
      <c r="J36" s="75" t="s">
        <v>27</v>
      </c>
      <c r="M36" s="44"/>
      <c r="N36" s="47"/>
    </row>
    <row r="37" spans="1:14" ht="22.5" customHeight="1" thickBot="1" x14ac:dyDescent="0.3">
      <c r="A37" s="64" t="e">
        <f>VLOOKUP(B5,K:L,2,0)</f>
        <v>#N/A</v>
      </c>
      <c r="B37" s="65" t="s">
        <v>428</v>
      </c>
      <c r="C37" s="66">
        <v>12</v>
      </c>
      <c r="D37" s="67"/>
      <c r="E37" s="67"/>
      <c r="F37" s="68" t="e">
        <f>A37*(C37/12)*E37*#REF!+A37*(#REF!/12)*#REF!*#REF!+A37*(#REF!/12)*#REF!*#REF!</f>
        <v>#N/A</v>
      </c>
      <c r="G37" s="67"/>
      <c r="H37" s="69" t="e">
        <f>A37*(C37/12)*E37+(A37*((C37/12)*G37))</f>
        <v>#N/A</v>
      </c>
      <c r="I37" s="69">
        <f>C33</f>
        <v>0</v>
      </c>
      <c r="J37" s="70" t="e">
        <f>IF(H37&lt;I37,"Překročena","V pořádku")</f>
        <v>#N/A</v>
      </c>
      <c r="M37" s="44"/>
      <c r="N37" s="47"/>
    </row>
    <row r="38" spans="1:14" ht="14.25" customHeight="1" thickBot="1" x14ac:dyDescent="0.3">
      <c r="A38" s="80"/>
      <c r="B38" s="81"/>
      <c r="C38" s="82"/>
      <c r="D38" s="76"/>
      <c r="E38" s="76"/>
      <c r="F38" s="77"/>
      <c r="G38" s="36"/>
      <c r="H38" s="78"/>
      <c r="I38" s="78"/>
      <c r="J38" s="79"/>
      <c r="M38" s="44"/>
      <c r="N38" s="47"/>
    </row>
    <row r="39" spans="1:14" ht="24" customHeight="1" x14ac:dyDescent="0.25">
      <c r="A39" s="33" t="s">
        <v>22</v>
      </c>
      <c r="B39" s="34"/>
      <c r="C39" s="42"/>
      <c r="F39" s="83"/>
      <c r="G39" s="55"/>
      <c r="H39" s="116" t="s">
        <v>23</v>
      </c>
      <c r="I39" s="117"/>
      <c r="J39" s="1"/>
      <c r="M39" s="44"/>
      <c r="N39" s="47"/>
    </row>
    <row r="40" spans="1:14" ht="22.5" customHeight="1" thickBot="1" x14ac:dyDescent="0.3">
      <c r="A40" s="35" t="s">
        <v>62</v>
      </c>
      <c r="B40" s="34"/>
      <c r="C40" s="1"/>
      <c r="F40" s="32"/>
      <c r="G40" s="1"/>
      <c r="H40" s="90" t="s">
        <v>66</v>
      </c>
      <c r="I40" s="91"/>
      <c r="J40" s="1"/>
      <c r="M40" s="44"/>
      <c r="N40" s="47"/>
    </row>
    <row r="41" spans="1:14" ht="23.25" customHeight="1" x14ac:dyDescent="0.25">
      <c r="F41" s="1"/>
      <c r="G41" s="1"/>
      <c r="H41" s="1"/>
      <c r="I41" s="1"/>
      <c r="J41" s="1"/>
      <c r="M41" s="44"/>
      <c r="N41" s="47"/>
    </row>
    <row r="42" spans="1:14" ht="23.25" hidden="1" customHeight="1" x14ac:dyDescent="0.25">
      <c r="F42" s="1"/>
      <c r="G42" s="1"/>
      <c r="H42" s="1"/>
      <c r="I42" s="1"/>
      <c r="J42" s="1"/>
      <c r="M42" s="44"/>
      <c r="N42" s="47"/>
    </row>
    <row r="43" spans="1:14" ht="23.25" hidden="1" customHeight="1" x14ac:dyDescent="0.35">
      <c r="A43" s="3" t="s">
        <v>0</v>
      </c>
      <c r="B43" s="1"/>
      <c r="C43" s="1"/>
      <c r="F43" s="1"/>
      <c r="G43" s="1"/>
      <c r="H43" s="1"/>
      <c r="I43" s="1"/>
      <c r="J43" s="1"/>
      <c r="K43" s="61" t="s">
        <v>20</v>
      </c>
      <c r="L43" s="62" t="s">
        <v>33</v>
      </c>
      <c r="M43" s="45"/>
      <c r="N43" s="47"/>
    </row>
    <row r="44" spans="1:14" ht="23.25" hidden="1" customHeight="1" x14ac:dyDescent="0.25">
      <c r="A44" t="s">
        <v>3</v>
      </c>
      <c r="B44" s="1"/>
      <c r="C44" s="1"/>
      <c r="F44" s="1"/>
      <c r="G44" s="1"/>
      <c r="H44" s="1"/>
      <c r="I44" s="1"/>
      <c r="J44" s="1"/>
      <c r="K44" s="44" t="s">
        <v>64</v>
      </c>
      <c r="L44" s="47">
        <v>1100</v>
      </c>
      <c r="M44" s="45"/>
      <c r="N44" s="47"/>
    </row>
    <row r="45" spans="1:14" ht="23.25" hidden="1" customHeight="1" x14ac:dyDescent="0.25">
      <c r="A45" t="s">
        <v>4</v>
      </c>
      <c r="I45" s="1"/>
      <c r="J45" s="1"/>
      <c r="K45" s="44" t="s">
        <v>34</v>
      </c>
      <c r="L45" s="46">
        <v>2100</v>
      </c>
      <c r="M45" s="44"/>
      <c r="N45" s="47"/>
    </row>
    <row r="46" spans="1:14" ht="23.25" hidden="1" customHeight="1" x14ac:dyDescent="0.25">
      <c r="A46" t="s">
        <v>6</v>
      </c>
      <c r="I46" s="1"/>
      <c r="J46" s="1"/>
      <c r="K46" s="44" t="s">
        <v>35</v>
      </c>
      <c r="L46" s="47">
        <v>1625000</v>
      </c>
      <c r="M46" s="44"/>
    </row>
    <row r="47" spans="1:14" ht="23.25" hidden="1" customHeight="1" x14ac:dyDescent="0.25">
      <c r="A47" t="s">
        <v>63</v>
      </c>
      <c r="I47" s="1"/>
      <c r="J47" s="1"/>
      <c r="K47" s="44" t="s">
        <v>36</v>
      </c>
      <c r="L47" s="47">
        <v>1154400</v>
      </c>
      <c r="M47" s="44"/>
    </row>
    <row r="48" spans="1:14" ht="23.25" hidden="1" customHeight="1" x14ac:dyDescent="0.25">
      <c r="A48" t="s">
        <v>9</v>
      </c>
      <c r="K48" s="44" t="s">
        <v>37</v>
      </c>
      <c r="L48" s="47">
        <v>1378000</v>
      </c>
      <c r="M48" s="44"/>
    </row>
    <row r="49" spans="1:14" ht="23.25" hidden="1" customHeight="1" x14ac:dyDescent="0.25">
      <c r="A49" t="s">
        <v>11</v>
      </c>
      <c r="K49" s="44" t="s">
        <v>38</v>
      </c>
      <c r="L49" s="47">
        <v>1169000</v>
      </c>
      <c r="M49" s="49"/>
      <c r="N49" s="48"/>
    </row>
    <row r="50" spans="1:14" ht="23.25" hidden="1" customHeight="1" x14ac:dyDescent="0.25">
      <c r="A50" t="s">
        <v>32</v>
      </c>
      <c r="K50" s="44" t="s">
        <v>39</v>
      </c>
      <c r="L50" s="47">
        <v>870000</v>
      </c>
      <c r="M50" s="49"/>
      <c r="N50" s="48"/>
    </row>
    <row r="51" spans="1:14" s="48" customFormat="1" ht="23.25" hidden="1" customHeight="1" x14ac:dyDescent="0.25">
      <c r="A51" t="s">
        <v>28</v>
      </c>
      <c r="K51" s="44" t="s">
        <v>40</v>
      </c>
      <c r="L51" s="47">
        <v>1408000</v>
      </c>
    </row>
    <row r="52" spans="1:14" s="48" customFormat="1" ht="23.25" hidden="1" customHeight="1" x14ac:dyDescent="0.25">
      <c r="A52" t="s">
        <v>29</v>
      </c>
      <c r="B52" s="51"/>
      <c r="C52" s="51"/>
      <c r="K52" s="44" t="s">
        <v>41</v>
      </c>
      <c r="L52" s="47">
        <v>1517000</v>
      </c>
    </row>
    <row r="53" spans="1:14" s="48" customFormat="1" ht="23.25" hidden="1" customHeight="1" x14ac:dyDescent="0.25">
      <c r="A53" t="s">
        <v>31</v>
      </c>
      <c r="B53" s="53"/>
      <c r="C53" s="54"/>
      <c r="K53" s="44" t="s">
        <v>430</v>
      </c>
      <c r="L53" s="47">
        <v>728000</v>
      </c>
      <c r="M53" s="49"/>
    </row>
    <row r="54" spans="1:14" s="48" customFormat="1" ht="23.25" hidden="1" customHeight="1" x14ac:dyDescent="0.25">
      <c r="A54" t="s">
        <v>17</v>
      </c>
      <c r="B54" s="55"/>
      <c r="C54" s="55"/>
      <c r="K54" s="44" t="s">
        <v>431</v>
      </c>
      <c r="L54" s="47">
        <v>666000</v>
      </c>
      <c r="M54" s="49"/>
    </row>
    <row r="55" spans="1:14" s="48" customFormat="1" ht="23.25" hidden="1" customHeight="1" x14ac:dyDescent="0.25">
      <c r="A55" t="s">
        <v>30</v>
      </c>
      <c r="B55"/>
      <c r="C55"/>
      <c r="K55" s="44" t="s">
        <v>432</v>
      </c>
      <c r="L55" s="47">
        <v>433000</v>
      </c>
      <c r="M55" s="49"/>
    </row>
    <row r="56" spans="1:14" s="48" customFormat="1" ht="23.25" hidden="1" customHeight="1" x14ac:dyDescent="0.25">
      <c r="A56" s="50"/>
      <c r="B56" s="51"/>
      <c r="C56" s="51"/>
      <c r="K56" s="44" t="s">
        <v>42</v>
      </c>
      <c r="L56" s="47">
        <v>343000</v>
      </c>
      <c r="M56" s="49"/>
    </row>
    <row r="57" spans="1:14" s="48" customFormat="1" ht="23.25" hidden="1" customHeight="1" x14ac:dyDescent="0.25">
      <c r="A57" s="52"/>
      <c r="B57" s="56"/>
      <c r="C57" s="54"/>
      <c r="K57" s="44" t="s">
        <v>61</v>
      </c>
      <c r="L57" s="47">
        <v>640000</v>
      </c>
      <c r="M57" s="49"/>
    </row>
    <row r="58" spans="1:14" s="48" customFormat="1" ht="23.25" hidden="1" customHeight="1" x14ac:dyDescent="0.25">
      <c r="A58" s="50"/>
      <c r="B58" s="57"/>
      <c r="C58" s="58"/>
      <c r="K58" s="45" t="s">
        <v>43</v>
      </c>
      <c r="L58" s="47">
        <v>1652000</v>
      </c>
      <c r="M58" s="49"/>
    </row>
    <row r="59" spans="1:14" s="48" customFormat="1" ht="23.25" hidden="1" customHeight="1" x14ac:dyDescent="0.25">
      <c r="A59" s="63"/>
      <c r="B59" s="63"/>
      <c r="C59" s="63"/>
      <c r="K59" s="45" t="s">
        <v>44</v>
      </c>
      <c r="L59" s="47">
        <v>1103000</v>
      </c>
      <c r="M59" s="49"/>
    </row>
    <row r="60" spans="1:14" s="48" customFormat="1" ht="23.25" hidden="1" customHeight="1" x14ac:dyDescent="0.25">
      <c r="A60" s="50"/>
      <c r="B60" s="51"/>
      <c r="C60" s="51"/>
      <c r="K60" s="44" t="s">
        <v>45</v>
      </c>
      <c r="L60" s="47">
        <v>1676000</v>
      </c>
      <c r="M60" s="49"/>
    </row>
    <row r="61" spans="1:14" s="48" customFormat="1" ht="23.25" hidden="1" customHeight="1" x14ac:dyDescent="0.25">
      <c r="A61" s="52"/>
      <c r="B61" s="59"/>
      <c r="C61" s="60"/>
      <c r="K61" s="44" t="s">
        <v>46</v>
      </c>
      <c r="L61" s="47">
        <v>192000</v>
      </c>
    </row>
    <row r="62" spans="1:14" s="48" customFormat="1" ht="23.25" hidden="1" customHeight="1" x14ac:dyDescent="0.25">
      <c r="K62" s="44" t="s">
        <v>47</v>
      </c>
      <c r="L62" s="47">
        <v>172000</v>
      </c>
    </row>
    <row r="63" spans="1:14" s="48" customFormat="1" ht="23.25" hidden="1" customHeight="1" x14ac:dyDescent="0.25">
      <c r="K63" s="44" t="s">
        <v>48</v>
      </c>
      <c r="L63" s="47">
        <v>1779000</v>
      </c>
    </row>
    <row r="64" spans="1:14" ht="23.25" hidden="1" customHeight="1" x14ac:dyDescent="0.25">
      <c r="K64" s="44" t="s">
        <v>49</v>
      </c>
      <c r="L64" s="47">
        <v>1744000</v>
      </c>
    </row>
    <row r="65" spans="11:12" hidden="1" x14ac:dyDescent="0.25">
      <c r="K65" s="44" t="s">
        <v>50</v>
      </c>
      <c r="L65" s="47">
        <v>2020000</v>
      </c>
    </row>
    <row r="66" spans="11:12" hidden="1" x14ac:dyDescent="0.25">
      <c r="K66" s="44" t="s">
        <v>51</v>
      </c>
      <c r="L66" s="47">
        <v>1251000</v>
      </c>
    </row>
    <row r="67" spans="11:12" hidden="1" x14ac:dyDescent="0.25">
      <c r="K67" s="44" t="s">
        <v>52</v>
      </c>
      <c r="L67" s="47">
        <v>1517000</v>
      </c>
    </row>
    <row r="68" spans="11:12" hidden="1" x14ac:dyDescent="0.25">
      <c r="K68" s="45" t="s">
        <v>65</v>
      </c>
      <c r="L68" s="47">
        <v>7800</v>
      </c>
    </row>
    <row r="69" spans="11:12" hidden="1" x14ac:dyDescent="0.25">
      <c r="K69" s="45" t="s">
        <v>53</v>
      </c>
      <c r="L69" s="47">
        <v>1565000</v>
      </c>
    </row>
    <row r="70" spans="11:12" hidden="1" x14ac:dyDescent="0.25">
      <c r="K70" s="45" t="s">
        <v>433</v>
      </c>
      <c r="L70" s="47">
        <v>887000</v>
      </c>
    </row>
    <row r="71" spans="11:12" hidden="1" x14ac:dyDescent="0.25">
      <c r="K71" s="45" t="s">
        <v>54</v>
      </c>
      <c r="L71" s="47">
        <v>1523000</v>
      </c>
    </row>
    <row r="72" spans="11:12" hidden="1" x14ac:dyDescent="0.25">
      <c r="K72" s="44" t="s">
        <v>55</v>
      </c>
      <c r="L72" s="47">
        <v>1614000</v>
      </c>
    </row>
    <row r="73" spans="11:12" hidden="1" x14ac:dyDescent="0.25">
      <c r="K73" s="44" t="s">
        <v>56</v>
      </c>
      <c r="L73" s="47">
        <v>1425000</v>
      </c>
    </row>
    <row r="74" spans="11:12" hidden="1" x14ac:dyDescent="0.25">
      <c r="K74" s="44" t="s">
        <v>57</v>
      </c>
      <c r="L74" s="47">
        <v>652000</v>
      </c>
    </row>
    <row r="75" spans="11:12" hidden="1" x14ac:dyDescent="0.25">
      <c r="K75" s="44" t="s">
        <v>58</v>
      </c>
      <c r="L75" s="47">
        <v>1624000</v>
      </c>
    </row>
    <row r="76" spans="11:12" hidden="1" x14ac:dyDescent="0.25">
      <c r="K76" s="49" t="s">
        <v>59</v>
      </c>
      <c r="L76" s="84">
        <v>1412000</v>
      </c>
    </row>
    <row r="77" spans="11:12" hidden="1" x14ac:dyDescent="0.25">
      <c r="K77" s="49" t="s">
        <v>434</v>
      </c>
      <c r="L77" s="84">
        <v>596000</v>
      </c>
    </row>
    <row r="78" spans="11:12" hidden="1" x14ac:dyDescent="0.25">
      <c r="K78" s="49" t="s">
        <v>60</v>
      </c>
      <c r="L78" s="84">
        <v>1843000</v>
      </c>
    </row>
    <row r="79" spans="11:12" hidden="1" x14ac:dyDescent="0.25"/>
  </sheetData>
  <sheetProtection algorithmName="SHA-512" hashValue="jAQABHV3cNdGN38ZkZdUJFsWhwSpqPka9etciosDB91sCuVS3C4WxX3K/wKNueIVjfIZN+C6AUOri+5CiU4CIQ==" saltValue="dZ/f5Sd6yEIMDUQTSkEmhQ==" spinCount="100000" sheet="1" objects="1" scenarios="1"/>
  <mergeCells count="31">
    <mergeCell ref="BI1:BN1"/>
    <mergeCell ref="BZ1:CE1"/>
    <mergeCell ref="A12:A13"/>
    <mergeCell ref="B12:B13"/>
    <mergeCell ref="H39:I39"/>
    <mergeCell ref="AR1:AW1"/>
    <mergeCell ref="A1:J1"/>
    <mergeCell ref="N1:S1"/>
    <mergeCell ref="H40:I40"/>
    <mergeCell ref="E12:E13"/>
    <mergeCell ref="C12:C13"/>
    <mergeCell ref="D12:D13"/>
    <mergeCell ref="HW1:IB1"/>
    <mergeCell ref="B2:C2"/>
    <mergeCell ref="B3:D3"/>
    <mergeCell ref="B4:D4"/>
    <mergeCell ref="B5:D5"/>
    <mergeCell ref="B6:D6"/>
    <mergeCell ref="B7:D7"/>
    <mergeCell ref="B8:D8"/>
    <mergeCell ref="B9:D9"/>
    <mergeCell ref="CQ1:CV1"/>
    <mergeCell ref="K13:Y13"/>
    <mergeCell ref="AC1:AF1"/>
    <mergeCell ref="HF1:HK1"/>
    <mergeCell ref="GO1:GT1"/>
    <mergeCell ref="DH1:DM1"/>
    <mergeCell ref="DY1:ED1"/>
    <mergeCell ref="EP1:EU1"/>
    <mergeCell ref="FG1:FL1"/>
    <mergeCell ref="FX1:GC1"/>
  </mergeCells>
  <conditionalFormatting sqref="C14:C32">
    <cfRule type="cellIs" dxfId="6" priority="6" operator="greaterThan">
      <formula>B14</formula>
    </cfRule>
  </conditionalFormatting>
  <conditionalFormatting sqref="E34">
    <cfRule type="cellIs" dxfId="5" priority="4" operator="equal">
      <formula>0</formula>
    </cfRule>
    <cfRule type="cellIs" dxfId="4" priority="5" operator="lessThan">
      <formula>0</formula>
    </cfRule>
  </conditionalFormatting>
  <conditionalFormatting sqref="F39:F40">
    <cfRule type="cellIs" dxfId="3" priority="7" operator="equal">
      <formula>"Vyrovnávací platba není překročena"</formula>
    </cfRule>
    <cfRule type="cellIs" dxfId="2" priority="8" operator="equal">
      <formula>"Vyrovnávací platba překročena"</formula>
    </cfRule>
  </conditionalFormatting>
  <conditionalFormatting sqref="J37:J38">
    <cfRule type="cellIs" dxfId="1" priority="1" stopIfTrue="1" operator="equal">
      <formula>"V pořádku"</formula>
    </cfRule>
    <cfRule type="cellIs" dxfId="0" priority="2" stopIfTrue="1" operator="equal">
      <formula>"Překročena"</formula>
    </cfRule>
  </conditionalFormatting>
  <dataValidations count="5">
    <dataValidation type="decimal" operator="lessThanOrEqual" allowBlank="1" showInputMessage="1" showErrorMessage="1" sqref="C57:C58" xr:uid="{00000000-0002-0000-0000-000000000000}">
      <formula1>C53</formula1>
    </dataValidation>
    <dataValidation type="decimal" operator="lessThanOrEqual" allowBlank="1" showInputMessage="1" showErrorMessage="1" errorTitle="NEPLATNÁ HODNOTA" error="Částka připadající na základní činnost nesmí být nižší, než částka obdržené dotace_x000a_" sqref="C14:C32" xr:uid="{00000000-0002-0000-0000-000001000000}">
      <formula1>B14</formula1>
    </dataValidation>
    <dataValidation type="decimal" operator="lessThanOrEqual" allowBlank="1" showInputMessage="1" showErrorMessage="1" sqref="E37:E38" xr:uid="{00000000-0002-0000-0000-000002000000}">
      <formula1>D37</formula1>
    </dataValidation>
    <dataValidation type="list" showInputMessage="1" showErrorMessage="1" sqref="A14:A32" xr:uid="{00000000-0002-0000-0000-000003000000}">
      <formula1>$A$44:$A$55</formula1>
    </dataValidation>
    <dataValidation type="list" allowBlank="1" showInputMessage="1" showErrorMessage="1" sqref="B5:D5" xr:uid="{00000000-0002-0000-0000-000005000000}">
      <formula1>$K$44:$K$78</formula1>
    </dataValidation>
  </dataValidations>
  <pageMargins left="0.70866141732283472" right="0.70866141732283472" top="0.78740157480314965" bottom="0.78740157480314965" header="0.31496062992125984" footer="0.31496062992125984"/>
  <pageSetup paperSize="9" scale="45" orientation="landscape" cellComments="asDisplayed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6000000}">
          <x14:formula1>
            <xm:f>'síť 2024'!$A:$A</xm:f>
          </x14:formula1>
          <xm:sqref>B3:D3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259"/>
  <sheetViews>
    <sheetView workbookViewId="0">
      <selection sqref="A1:B259"/>
    </sheetView>
  </sheetViews>
  <sheetFormatPr defaultRowHeight="15" x14ac:dyDescent="0.25"/>
  <cols>
    <col min="1" max="1" width="56.28515625" customWidth="1"/>
    <col min="2" max="2" width="9.5703125" customWidth="1"/>
  </cols>
  <sheetData>
    <row r="1" spans="1:2" x14ac:dyDescent="0.25">
      <c r="A1" t="s">
        <v>425</v>
      </c>
    </row>
    <row r="2" spans="1:2" x14ac:dyDescent="0.25">
      <c r="A2" t="s">
        <v>435</v>
      </c>
      <c r="B2" s="85">
        <v>24840602</v>
      </c>
    </row>
    <row r="3" spans="1:2" x14ac:dyDescent="0.25">
      <c r="A3" t="s">
        <v>447</v>
      </c>
      <c r="B3" t="s">
        <v>351</v>
      </c>
    </row>
    <row r="4" spans="1:2" x14ac:dyDescent="0.25">
      <c r="A4" t="s">
        <v>439</v>
      </c>
      <c r="B4">
        <v>22723757</v>
      </c>
    </row>
    <row r="5" spans="1:2" x14ac:dyDescent="0.25">
      <c r="A5" t="s">
        <v>446</v>
      </c>
      <c r="B5">
        <v>24297933</v>
      </c>
    </row>
    <row r="6" spans="1:2" x14ac:dyDescent="0.25">
      <c r="A6" t="s">
        <v>71</v>
      </c>
      <c r="B6">
        <v>27240185</v>
      </c>
    </row>
    <row r="7" spans="1:2" x14ac:dyDescent="0.25">
      <c r="A7" t="s">
        <v>72</v>
      </c>
      <c r="B7" t="s">
        <v>73</v>
      </c>
    </row>
    <row r="8" spans="1:2" x14ac:dyDescent="0.25">
      <c r="A8" t="s">
        <v>74</v>
      </c>
      <c r="B8">
        <v>28446003</v>
      </c>
    </row>
    <row r="9" spans="1:2" x14ac:dyDescent="0.25">
      <c r="A9" t="s">
        <v>75</v>
      </c>
      <c r="B9">
        <v>27226751</v>
      </c>
    </row>
    <row r="10" spans="1:2" x14ac:dyDescent="0.25">
      <c r="A10" t="s">
        <v>76</v>
      </c>
      <c r="B10" t="s">
        <v>77</v>
      </c>
    </row>
    <row r="11" spans="1:2" x14ac:dyDescent="0.25">
      <c r="A11" t="s">
        <v>78</v>
      </c>
      <c r="B11" t="s">
        <v>79</v>
      </c>
    </row>
    <row r="12" spans="1:2" x14ac:dyDescent="0.25">
      <c r="A12" t="s">
        <v>80</v>
      </c>
      <c r="B12">
        <v>43873499</v>
      </c>
    </row>
    <row r="13" spans="1:2" x14ac:dyDescent="0.25">
      <c r="A13" t="s">
        <v>81</v>
      </c>
      <c r="B13">
        <v>26115841</v>
      </c>
    </row>
    <row r="14" spans="1:2" x14ac:dyDescent="0.25">
      <c r="A14" t="s">
        <v>82</v>
      </c>
      <c r="B14">
        <v>71234438</v>
      </c>
    </row>
    <row r="15" spans="1:2" x14ac:dyDescent="0.25">
      <c r="A15" t="s">
        <v>83</v>
      </c>
      <c r="B15" t="s">
        <v>84</v>
      </c>
    </row>
    <row r="16" spans="1:2" x14ac:dyDescent="0.25">
      <c r="A16" t="s">
        <v>85</v>
      </c>
      <c r="B16" t="s">
        <v>86</v>
      </c>
    </row>
    <row r="17" spans="1:2" x14ac:dyDescent="0.25">
      <c r="A17" t="s">
        <v>87</v>
      </c>
      <c r="B17" t="s">
        <v>88</v>
      </c>
    </row>
    <row r="18" spans="1:2" x14ac:dyDescent="0.25">
      <c r="A18" t="s">
        <v>89</v>
      </c>
      <c r="B18">
        <v>22665005</v>
      </c>
    </row>
    <row r="19" spans="1:2" x14ac:dyDescent="0.25">
      <c r="A19" t="s">
        <v>92</v>
      </c>
      <c r="B19" t="s">
        <v>93</v>
      </c>
    </row>
    <row r="20" spans="1:2" x14ac:dyDescent="0.25">
      <c r="A20" t="s">
        <v>94</v>
      </c>
      <c r="B20" t="s">
        <v>95</v>
      </c>
    </row>
    <row r="21" spans="1:2" x14ac:dyDescent="0.25">
      <c r="A21" t="s">
        <v>96</v>
      </c>
      <c r="B21">
        <v>26594544</v>
      </c>
    </row>
    <row r="22" spans="1:2" x14ac:dyDescent="0.25">
      <c r="A22" t="s">
        <v>97</v>
      </c>
      <c r="B22">
        <v>71209948</v>
      </c>
    </row>
    <row r="23" spans="1:2" x14ac:dyDescent="0.25">
      <c r="A23" t="s">
        <v>98</v>
      </c>
      <c r="B23">
        <v>42727219</v>
      </c>
    </row>
    <row r="24" spans="1:2" x14ac:dyDescent="0.25">
      <c r="A24" t="s">
        <v>99</v>
      </c>
      <c r="B24">
        <v>27155064</v>
      </c>
    </row>
    <row r="25" spans="1:2" x14ac:dyDescent="0.25">
      <c r="A25" t="s">
        <v>100</v>
      </c>
      <c r="B25">
        <v>47067071</v>
      </c>
    </row>
    <row r="26" spans="1:2" x14ac:dyDescent="0.25">
      <c r="A26" t="s">
        <v>101</v>
      </c>
      <c r="B26">
        <v>27395286</v>
      </c>
    </row>
    <row r="27" spans="1:2" x14ac:dyDescent="0.25">
      <c r="A27" t="s">
        <v>102</v>
      </c>
      <c r="B27">
        <v>29128218</v>
      </c>
    </row>
    <row r="28" spans="1:2" x14ac:dyDescent="0.25">
      <c r="A28" t="s">
        <v>436</v>
      </c>
      <c r="B28">
        <v>70824282</v>
      </c>
    </row>
    <row r="29" spans="1:2" x14ac:dyDescent="0.25">
      <c r="A29" t="s">
        <v>103</v>
      </c>
      <c r="B29">
        <v>67982930</v>
      </c>
    </row>
    <row r="30" spans="1:2" x14ac:dyDescent="0.25">
      <c r="A30" t="s">
        <v>104</v>
      </c>
      <c r="B30">
        <v>27007537</v>
      </c>
    </row>
    <row r="31" spans="1:2" x14ac:dyDescent="0.25">
      <c r="A31" t="s">
        <v>105</v>
      </c>
      <c r="B31">
        <v>26619032</v>
      </c>
    </row>
    <row r="32" spans="1:2" x14ac:dyDescent="0.25">
      <c r="A32" t="s">
        <v>106</v>
      </c>
      <c r="B32" t="s">
        <v>107</v>
      </c>
    </row>
    <row r="33" spans="1:2" x14ac:dyDescent="0.25">
      <c r="A33" t="s">
        <v>108</v>
      </c>
      <c r="B33">
        <v>27023915</v>
      </c>
    </row>
    <row r="34" spans="1:2" x14ac:dyDescent="0.25">
      <c r="A34" t="s">
        <v>109</v>
      </c>
      <c r="B34">
        <v>25321307</v>
      </c>
    </row>
    <row r="35" spans="1:2" x14ac:dyDescent="0.25">
      <c r="A35" t="s">
        <v>110</v>
      </c>
      <c r="B35">
        <v>71209212</v>
      </c>
    </row>
    <row r="36" spans="1:2" x14ac:dyDescent="0.25">
      <c r="A36" t="s">
        <v>111</v>
      </c>
      <c r="B36">
        <v>25755277</v>
      </c>
    </row>
    <row r="37" spans="1:2" x14ac:dyDescent="0.25">
      <c r="A37" t="s">
        <v>112</v>
      </c>
      <c r="B37">
        <v>45770433</v>
      </c>
    </row>
    <row r="38" spans="1:2" x14ac:dyDescent="0.25">
      <c r="A38" t="s">
        <v>113</v>
      </c>
      <c r="B38" t="s">
        <v>114</v>
      </c>
    </row>
    <row r="39" spans="1:2" x14ac:dyDescent="0.25">
      <c r="A39" t="s">
        <v>115</v>
      </c>
      <c r="B39">
        <v>22838457</v>
      </c>
    </row>
    <row r="40" spans="1:2" x14ac:dyDescent="0.25">
      <c r="A40" t="s">
        <v>116</v>
      </c>
      <c r="B40" t="s">
        <v>117</v>
      </c>
    </row>
    <row r="41" spans="1:2" x14ac:dyDescent="0.25">
      <c r="A41" t="s">
        <v>118</v>
      </c>
      <c r="B41">
        <v>47019735</v>
      </c>
    </row>
    <row r="42" spans="1:2" x14ac:dyDescent="0.25">
      <c r="A42" t="s">
        <v>437</v>
      </c>
      <c r="B42" s="86" t="s">
        <v>438</v>
      </c>
    </row>
    <row r="43" spans="1:2" x14ac:dyDescent="0.25">
      <c r="A43" t="s">
        <v>119</v>
      </c>
      <c r="B43" t="s">
        <v>120</v>
      </c>
    </row>
    <row r="44" spans="1:2" x14ac:dyDescent="0.25">
      <c r="A44" t="s">
        <v>121</v>
      </c>
      <c r="B44">
        <v>42744326</v>
      </c>
    </row>
    <row r="45" spans="1:2" x14ac:dyDescent="0.25">
      <c r="A45" t="s">
        <v>122</v>
      </c>
      <c r="B45">
        <v>40229939</v>
      </c>
    </row>
    <row r="46" spans="1:2" x14ac:dyDescent="0.25">
      <c r="A46" t="s">
        <v>123</v>
      </c>
      <c r="B46">
        <v>24798983</v>
      </c>
    </row>
    <row r="47" spans="1:2" x14ac:dyDescent="0.25">
      <c r="A47" t="s">
        <v>124</v>
      </c>
      <c r="B47">
        <v>26543150</v>
      </c>
    </row>
    <row r="48" spans="1:2" x14ac:dyDescent="0.25">
      <c r="A48" t="s">
        <v>125</v>
      </c>
      <c r="B48">
        <v>61924261</v>
      </c>
    </row>
    <row r="49" spans="1:2" x14ac:dyDescent="0.25">
      <c r="A49" t="s">
        <v>126</v>
      </c>
      <c r="B49">
        <v>24198412</v>
      </c>
    </row>
    <row r="50" spans="1:2" x14ac:dyDescent="0.25">
      <c r="A50" t="s">
        <v>127</v>
      </c>
      <c r="B50">
        <v>26599481</v>
      </c>
    </row>
    <row r="51" spans="1:2" x14ac:dyDescent="0.25">
      <c r="A51" t="s">
        <v>128</v>
      </c>
      <c r="B51" t="s">
        <v>129</v>
      </c>
    </row>
    <row r="52" spans="1:2" x14ac:dyDescent="0.25">
      <c r="A52" t="s">
        <v>130</v>
      </c>
      <c r="B52">
        <v>7043732</v>
      </c>
    </row>
    <row r="53" spans="1:2" x14ac:dyDescent="0.25">
      <c r="A53" t="s">
        <v>131</v>
      </c>
      <c r="B53">
        <v>48677752</v>
      </c>
    </row>
    <row r="54" spans="1:2" x14ac:dyDescent="0.25">
      <c r="A54" t="s">
        <v>132</v>
      </c>
      <c r="B54">
        <v>61903302</v>
      </c>
    </row>
    <row r="55" spans="1:2" x14ac:dyDescent="0.25">
      <c r="A55" t="s">
        <v>133</v>
      </c>
      <c r="B55" t="s">
        <v>134</v>
      </c>
    </row>
    <row r="56" spans="1:2" x14ac:dyDescent="0.25">
      <c r="A56" t="s">
        <v>135</v>
      </c>
      <c r="B56" t="s">
        <v>136</v>
      </c>
    </row>
    <row r="57" spans="1:2" x14ac:dyDescent="0.25">
      <c r="A57" t="s">
        <v>137</v>
      </c>
      <c r="B57">
        <v>71209859</v>
      </c>
    </row>
    <row r="58" spans="1:2" x14ac:dyDescent="0.25">
      <c r="A58" t="s">
        <v>138</v>
      </c>
      <c r="B58">
        <v>48677787</v>
      </c>
    </row>
    <row r="59" spans="1:2" x14ac:dyDescent="0.25">
      <c r="A59" t="s">
        <v>139</v>
      </c>
      <c r="B59" t="s">
        <v>140</v>
      </c>
    </row>
    <row r="60" spans="1:2" x14ac:dyDescent="0.25">
      <c r="A60" t="s">
        <v>141</v>
      </c>
      <c r="B60">
        <v>75009871</v>
      </c>
    </row>
    <row r="61" spans="1:2" x14ac:dyDescent="0.25">
      <c r="A61" t="s">
        <v>142</v>
      </c>
      <c r="B61">
        <v>48677701</v>
      </c>
    </row>
    <row r="62" spans="1:2" x14ac:dyDescent="0.25">
      <c r="A62" t="s">
        <v>143</v>
      </c>
      <c r="B62">
        <v>44685173</v>
      </c>
    </row>
    <row r="63" spans="1:2" x14ac:dyDescent="0.25">
      <c r="A63" t="s">
        <v>144</v>
      </c>
      <c r="B63">
        <v>71234462</v>
      </c>
    </row>
    <row r="64" spans="1:2" x14ac:dyDescent="0.25">
      <c r="A64" t="s">
        <v>145</v>
      </c>
      <c r="B64">
        <v>71209905</v>
      </c>
    </row>
    <row r="65" spans="1:2" x14ac:dyDescent="0.25">
      <c r="A65" t="s">
        <v>146</v>
      </c>
      <c r="B65">
        <v>71209867</v>
      </c>
    </row>
    <row r="66" spans="1:2" x14ac:dyDescent="0.25">
      <c r="A66" t="s">
        <v>147</v>
      </c>
      <c r="B66">
        <v>69344035</v>
      </c>
    </row>
    <row r="67" spans="1:2" x14ac:dyDescent="0.25">
      <c r="A67" t="s">
        <v>148</v>
      </c>
      <c r="B67">
        <v>44685165</v>
      </c>
    </row>
    <row r="68" spans="1:2" x14ac:dyDescent="0.25">
      <c r="A68" t="s">
        <v>149</v>
      </c>
      <c r="B68">
        <v>24255874</v>
      </c>
    </row>
    <row r="69" spans="1:2" x14ac:dyDescent="0.25">
      <c r="A69" t="s">
        <v>150</v>
      </c>
      <c r="B69">
        <v>49534971</v>
      </c>
    </row>
    <row r="70" spans="1:2" x14ac:dyDescent="0.25">
      <c r="A70" t="s">
        <v>151</v>
      </c>
      <c r="B70" t="s">
        <v>152</v>
      </c>
    </row>
    <row r="71" spans="1:2" x14ac:dyDescent="0.25">
      <c r="A71" t="s">
        <v>153</v>
      </c>
      <c r="B71" t="s">
        <v>154</v>
      </c>
    </row>
    <row r="72" spans="1:2" x14ac:dyDescent="0.25">
      <c r="A72" t="s">
        <v>90</v>
      </c>
      <c r="B72" t="s">
        <v>91</v>
      </c>
    </row>
    <row r="73" spans="1:2" x14ac:dyDescent="0.25">
      <c r="A73" t="s">
        <v>155</v>
      </c>
      <c r="B73">
        <v>70539456</v>
      </c>
    </row>
    <row r="74" spans="1:2" x14ac:dyDescent="0.25">
      <c r="A74" t="s">
        <v>156</v>
      </c>
      <c r="B74">
        <v>49534963</v>
      </c>
    </row>
    <row r="75" spans="1:2" x14ac:dyDescent="0.25">
      <c r="A75" t="s">
        <v>157</v>
      </c>
      <c r="B75">
        <v>71209930</v>
      </c>
    </row>
    <row r="76" spans="1:2" x14ac:dyDescent="0.25">
      <c r="A76" t="s">
        <v>158</v>
      </c>
      <c r="B76">
        <v>47559969</v>
      </c>
    </row>
    <row r="77" spans="1:2" x14ac:dyDescent="0.25">
      <c r="A77" t="s">
        <v>159</v>
      </c>
      <c r="B77">
        <v>71229078</v>
      </c>
    </row>
    <row r="78" spans="1:2" x14ac:dyDescent="0.25">
      <c r="A78" t="s">
        <v>160</v>
      </c>
      <c r="B78">
        <v>71234454</v>
      </c>
    </row>
    <row r="79" spans="1:2" x14ac:dyDescent="0.25">
      <c r="A79" t="s">
        <v>161</v>
      </c>
      <c r="B79" t="s">
        <v>162</v>
      </c>
    </row>
    <row r="80" spans="1:2" x14ac:dyDescent="0.25">
      <c r="A80" t="s">
        <v>163</v>
      </c>
      <c r="B80" t="s">
        <v>164</v>
      </c>
    </row>
    <row r="81" spans="1:2" x14ac:dyDescent="0.25">
      <c r="A81" t="s">
        <v>165</v>
      </c>
      <c r="B81">
        <v>29139392</v>
      </c>
    </row>
    <row r="82" spans="1:2" x14ac:dyDescent="0.25">
      <c r="A82" t="s">
        <v>166</v>
      </c>
      <c r="B82">
        <v>66318475</v>
      </c>
    </row>
    <row r="83" spans="1:2" x14ac:dyDescent="0.25">
      <c r="A83" t="s">
        <v>167</v>
      </c>
      <c r="B83">
        <v>47002654</v>
      </c>
    </row>
    <row r="84" spans="1:2" x14ac:dyDescent="0.25">
      <c r="A84" t="s">
        <v>168</v>
      </c>
      <c r="B84">
        <v>27115071</v>
      </c>
    </row>
    <row r="85" spans="1:2" x14ac:dyDescent="0.25">
      <c r="A85" t="s">
        <v>169</v>
      </c>
      <c r="B85">
        <v>49534955</v>
      </c>
    </row>
    <row r="86" spans="1:2" x14ac:dyDescent="0.25">
      <c r="A86" t="s">
        <v>170</v>
      </c>
      <c r="B86">
        <v>42727227</v>
      </c>
    </row>
    <row r="87" spans="1:2" x14ac:dyDescent="0.25">
      <c r="A87" t="s">
        <v>171</v>
      </c>
      <c r="B87">
        <v>71229116</v>
      </c>
    </row>
    <row r="88" spans="1:2" x14ac:dyDescent="0.25">
      <c r="A88" t="s">
        <v>172</v>
      </c>
      <c r="B88">
        <v>42727201</v>
      </c>
    </row>
    <row r="89" spans="1:2" x14ac:dyDescent="0.25">
      <c r="A89" t="s">
        <v>173</v>
      </c>
      <c r="B89">
        <v>71229124</v>
      </c>
    </row>
    <row r="90" spans="1:2" x14ac:dyDescent="0.25">
      <c r="A90" t="s">
        <v>174</v>
      </c>
      <c r="B90">
        <v>71229108</v>
      </c>
    </row>
    <row r="91" spans="1:2" x14ac:dyDescent="0.25">
      <c r="A91" t="s">
        <v>175</v>
      </c>
      <c r="B91">
        <v>86595351</v>
      </c>
    </row>
    <row r="92" spans="1:2" x14ac:dyDescent="0.25">
      <c r="A92" t="s">
        <v>176</v>
      </c>
      <c r="B92">
        <v>71209921</v>
      </c>
    </row>
    <row r="93" spans="1:2" x14ac:dyDescent="0.25">
      <c r="A93" t="s">
        <v>177</v>
      </c>
      <c r="B93">
        <v>69785007</v>
      </c>
    </row>
    <row r="94" spans="1:2" x14ac:dyDescent="0.25">
      <c r="A94" t="s">
        <v>440</v>
      </c>
      <c r="B94" s="87" t="s">
        <v>441</v>
      </c>
    </row>
    <row r="95" spans="1:2" x14ac:dyDescent="0.25">
      <c r="A95" t="s">
        <v>178</v>
      </c>
      <c r="B95">
        <v>72541121</v>
      </c>
    </row>
    <row r="96" spans="1:2" x14ac:dyDescent="0.25">
      <c r="A96" t="s">
        <v>179</v>
      </c>
      <c r="B96">
        <v>48677744</v>
      </c>
    </row>
    <row r="97" spans="1:2" x14ac:dyDescent="0.25">
      <c r="A97" t="s">
        <v>180</v>
      </c>
      <c r="B97">
        <v>71229043</v>
      </c>
    </row>
    <row r="98" spans="1:2" x14ac:dyDescent="0.25">
      <c r="A98" t="s">
        <v>181</v>
      </c>
      <c r="B98">
        <v>71209271</v>
      </c>
    </row>
    <row r="99" spans="1:2" x14ac:dyDescent="0.25">
      <c r="A99" t="s">
        <v>182</v>
      </c>
      <c r="B99">
        <v>71229132</v>
      </c>
    </row>
    <row r="100" spans="1:2" x14ac:dyDescent="0.25">
      <c r="A100" t="s">
        <v>183</v>
      </c>
      <c r="B100">
        <v>71234390</v>
      </c>
    </row>
    <row r="101" spans="1:2" x14ac:dyDescent="0.25">
      <c r="A101" t="s">
        <v>184</v>
      </c>
      <c r="B101">
        <v>42727235</v>
      </c>
    </row>
    <row r="102" spans="1:2" x14ac:dyDescent="0.25">
      <c r="A102" t="s">
        <v>185</v>
      </c>
      <c r="B102" t="s">
        <v>186</v>
      </c>
    </row>
    <row r="103" spans="1:2" x14ac:dyDescent="0.25">
      <c r="A103" t="s">
        <v>187</v>
      </c>
      <c r="B103">
        <v>71234411</v>
      </c>
    </row>
    <row r="104" spans="1:2" x14ac:dyDescent="0.25">
      <c r="A104" t="s">
        <v>188</v>
      </c>
      <c r="B104">
        <v>75009897</v>
      </c>
    </row>
    <row r="105" spans="1:2" x14ac:dyDescent="0.25">
      <c r="A105" t="s">
        <v>189</v>
      </c>
      <c r="B105">
        <v>71229141</v>
      </c>
    </row>
    <row r="106" spans="1:2" x14ac:dyDescent="0.25">
      <c r="A106" t="s">
        <v>190</v>
      </c>
      <c r="B106">
        <v>71234403</v>
      </c>
    </row>
    <row r="107" spans="1:2" x14ac:dyDescent="0.25">
      <c r="A107" t="s">
        <v>191</v>
      </c>
      <c r="B107">
        <v>71234420</v>
      </c>
    </row>
    <row r="108" spans="1:2" x14ac:dyDescent="0.25">
      <c r="A108" t="s">
        <v>192</v>
      </c>
      <c r="B108">
        <v>69342288</v>
      </c>
    </row>
    <row r="109" spans="1:2" x14ac:dyDescent="0.25">
      <c r="A109" t="s">
        <v>193</v>
      </c>
      <c r="B109">
        <v>63834294</v>
      </c>
    </row>
    <row r="110" spans="1:2" x14ac:dyDescent="0.25">
      <c r="A110" t="s">
        <v>194</v>
      </c>
      <c r="B110">
        <v>24678961</v>
      </c>
    </row>
    <row r="111" spans="1:2" x14ac:dyDescent="0.25">
      <c r="A111" t="s">
        <v>195</v>
      </c>
      <c r="B111">
        <v>70566241</v>
      </c>
    </row>
    <row r="112" spans="1:2" x14ac:dyDescent="0.25">
      <c r="A112" t="s">
        <v>196</v>
      </c>
      <c r="B112">
        <v>47515147</v>
      </c>
    </row>
    <row r="113" spans="1:2" x14ac:dyDescent="0.25">
      <c r="A113" t="s">
        <v>197</v>
      </c>
      <c r="B113" t="s">
        <v>198</v>
      </c>
    </row>
    <row r="114" spans="1:2" x14ac:dyDescent="0.25">
      <c r="A114" t="s">
        <v>199</v>
      </c>
      <c r="B114">
        <v>7581751</v>
      </c>
    </row>
    <row r="115" spans="1:2" x14ac:dyDescent="0.25">
      <c r="A115" t="s">
        <v>200</v>
      </c>
      <c r="B115">
        <v>24743054</v>
      </c>
    </row>
    <row r="116" spans="1:2" x14ac:dyDescent="0.25">
      <c r="A116" t="s">
        <v>201</v>
      </c>
      <c r="B116" t="s">
        <v>202</v>
      </c>
    </row>
    <row r="117" spans="1:2" x14ac:dyDescent="0.25">
      <c r="A117" t="s">
        <v>203</v>
      </c>
      <c r="B117" t="s">
        <v>204</v>
      </c>
    </row>
    <row r="118" spans="1:2" x14ac:dyDescent="0.25">
      <c r="A118" t="s">
        <v>205</v>
      </c>
      <c r="B118">
        <v>48678767</v>
      </c>
    </row>
    <row r="119" spans="1:2" x14ac:dyDescent="0.25">
      <c r="A119" t="s">
        <v>206</v>
      </c>
      <c r="B119">
        <v>45701822</v>
      </c>
    </row>
    <row r="120" spans="1:2" x14ac:dyDescent="0.25">
      <c r="A120" t="s">
        <v>207</v>
      </c>
      <c r="B120">
        <v>27368921</v>
      </c>
    </row>
    <row r="121" spans="1:2" x14ac:dyDescent="0.25">
      <c r="A121" t="s">
        <v>442</v>
      </c>
      <c r="B121" s="86" t="s">
        <v>443</v>
      </c>
    </row>
    <row r="122" spans="1:2" x14ac:dyDescent="0.25">
      <c r="A122" t="s">
        <v>208</v>
      </c>
      <c r="B122">
        <v>27576612</v>
      </c>
    </row>
    <row r="123" spans="1:2" x14ac:dyDescent="0.25">
      <c r="A123" t="s">
        <v>209</v>
      </c>
      <c r="B123" t="s">
        <v>210</v>
      </c>
    </row>
    <row r="124" spans="1:2" x14ac:dyDescent="0.25">
      <c r="A124" t="s">
        <v>211</v>
      </c>
      <c r="B124">
        <v>66000653</v>
      </c>
    </row>
    <row r="125" spans="1:2" x14ac:dyDescent="0.25">
      <c r="A125" t="s">
        <v>212</v>
      </c>
      <c r="B125" t="s">
        <v>213</v>
      </c>
    </row>
    <row r="126" spans="1:2" x14ac:dyDescent="0.25">
      <c r="A126" t="s">
        <v>214</v>
      </c>
      <c r="B126" t="s">
        <v>215</v>
      </c>
    </row>
    <row r="127" spans="1:2" x14ac:dyDescent="0.25">
      <c r="A127" t="s">
        <v>216</v>
      </c>
      <c r="B127">
        <v>47514329</v>
      </c>
    </row>
    <row r="128" spans="1:2" x14ac:dyDescent="0.25">
      <c r="A128" t="s">
        <v>217</v>
      </c>
      <c r="B128">
        <v>26520800</v>
      </c>
    </row>
    <row r="129" spans="1:2" x14ac:dyDescent="0.25">
      <c r="A129" t="s">
        <v>218</v>
      </c>
      <c r="B129">
        <v>47009730</v>
      </c>
    </row>
    <row r="130" spans="1:2" x14ac:dyDescent="0.25">
      <c r="A130" t="s">
        <v>219</v>
      </c>
      <c r="B130">
        <v>47072989</v>
      </c>
    </row>
    <row r="131" spans="1:2" x14ac:dyDescent="0.25">
      <c r="A131" t="s">
        <v>220</v>
      </c>
      <c r="B131">
        <v>47068531</v>
      </c>
    </row>
    <row r="132" spans="1:2" x14ac:dyDescent="0.25">
      <c r="A132" t="s">
        <v>221</v>
      </c>
      <c r="B132">
        <v>47084359</v>
      </c>
    </row>
    <row r="133" spans="1:2" x14ac:dyDescent="0.25">
      <c r="A133" t="s">
        <v>222</v>
      </c>
      <c r="B133" t="s">
        <v>223</v>
      </c>
    </row>
    <row r="134" spans="1:2" x14ac:dyDescent="0.25">
      <c r="A134" t="s">
        <v>224</v>
      </c>
      <c r="B134">
        <v>69634246</v>
      </c>
    </row>
    <row r="135" spans="1:2" x14ac:dyDescent="0.25">
      <c r="A135" t="s">
        <v>225</v>
      </c>
      <c r="B135">
        <v>24151262</v>
      </c>
    </row>
    <row r="136" spans="1:2" x14ac:dyDescent="0.25">
      <c r="A136" t="s">
        <v>226</v>
      </c>
      <c r="B136">
        <v>70929688</v>
      </c>
    </row>
    <row r="137" spans="1:2" x14ac:dyDescent="0.25">
      <c r="A137" t="s">
        <v>227</v>
      </c>
      <c r="B137" t="s">
        <v>228</v>
      </c>
    </row>
    <row r="138" spans="1:2" x14ac:dyDescent="0.25">
      <c r="A138" t="s">
        <v>229</v>
      </c>
      <c r="B138">
        <v>27435610</v>
      </c>
    </row>
    <row r="139" spans="1:2" x14ac:dyDescent="0.25">
      <c r="A139" t="s">
        <v>230</v>
      </c>
      <c r="B139">
        <v>75009889</v>
      </c>
    </row>
    <row r="140" spans="1:2" x14ac:dyDescent="0.25">
      <c r="A140" t="s">
        <v>231</v>
      </c>
      <c r="B140">
        <v>42731500</v>
      </c>
    </row>
    <row r="141" spans="1:2" x14ac:dyDescent="0.25">
      <c r="A141" t="s">
        <v>232</v>
      </c>
      <c r="B141" t="s">
        <v>233</v>
      </c>
    </row>
    <row r="142" spans="1:2" x14ac:dyDescent="0.25">
      <c r="A142" t="s">
        <v>234</v>
      </c>
      <c r="B142">
        <v>62695487</v>
      </c>
    </row>
    <row r="143" spans="1:2" x14ac:dyDescent="0.25">
      <c r="A143" t="s">
        <v>235</v>
      </c>
      <c r="B143">
        <v>27628418</v>
      </c>
    </row>
    <row r="144" spans="1:2" x14ac:dyDescent="0.25">
      <c r="A144" t="s">
        <v>236</v>
      </c>
      <c r="B144">
        <v>70855811</v>
      </c>
    </row>
    <row r="145" spans="1:2" x14ac:dyDescent="0.25">
      <c r="A145" t="s">
        <v>237</v>
      </c>
      <c r="B145">
        <v>26541831</v>
      </c>
    </row>
    <row r="146" spans="1:2" x14ac:dyDescent="0.25">
      <c r="A146" t="s">
        <v>238</v>
      </c>
      <c r="B146">
        <v>26638398</v>
      </c>
    </row>
    <row r="147" spans="1:2" x14ac:dyDescent="0.25">
      <c r="A147" t="s">
        <v>239</v>
      </c>
      <c r="B147">
        <v>49534947</v>
      </c>
    </row>
    <row r="148" spans="1:2" x14ac:dyDescent="0.25">
      <c r="A148" t="s">
        <v>240</v>
      </c>
      <c r="B148">
        <v>25617401</v>
      </c>
    </row>
    <row r="149" spans="1:2" x14ac:dyDescent="0.25">
      <c r="A149" t="s">
        <v>241</v>
      </c>
      <c r="B149">
        <v>26708451</v>
      </c>
    </row>
    <row r="150" spans="1:2" x14ac:dyDescent="0.25">
      <c r="A150" t="s">
        <v>242</v>
      </c>
      <c r="B150">
        <v>29130140</v>
      </c>
    </row>
    <row r="151" spans="1:2" x14ac:dyDescent="0.25">
      <c r="A151" t="s">
        <v>243</v>
      </c>
      <c r="B151">
        <v>28376196</v>
      </c>
    </row>
    <row r="152" spans="1:2" x14ac:dyDescent="0.25">
      <c r="A152" t="s">
        <v>244</v>
      </c>
      <c r="B152" t="s">
        <v>245</v>
      </c>
    </row>
    <row r="153" spans="1:2" x14ac:dyDescent="0.25">
      <c r="A153" t="s">
        <v>246</v>
      </c>
      <c r="B153" t="s">
        <v>247</v>
      </c>
    </row>
    <row r="154" spans="1:2" x14ac:dyDescent="0.25">
      <c r="A154" t="s">
        <v>248</v>
      </c>
      <c r="B154" t="s">
        <v>249</v>
      </c>
    </row>
    <row r="155" spans="1:2" x14ac:dyDescent="0.25">
      <c r="A155" t="s">
        <v>250</v>
      </c>
      <c r="B155" t="s">
        <v>251</v>
      </c>
    </row>
    <row r="156" spans="1:2" x14ac:dyDescent="0.25">
      <c r="A156" t="s">
        <v>252</v>
      </c>
      <c r="B156" t="s">
        <v>253</v>
      </c>
    </row>
    <row r="157" spans="1:2" x14ac:dyDescent="0.25">
      <c r="A157" t="s">
        <v>254</v>
      </c>
      <c r="B157" t="s">
        <v>255</v>
      </c>
    </row>
    <row r="158" spans="1:2" x14ac:dyDescent="0.25">
      <c r="A158" t="s">
        <v>256</v>
      </c>
      <c r="B158" t="s">
        <v>257</v>
      </c>
    </row>
    <row r="159" spans="1:2" x14ac:dyDescent="0.25">
      <c r="A159" t="s">
        <v>258</v>
      </c>
      <c r="B159" t="s">
        <v>259</v>
      </c>
    </row>
    <row r="160" spans="1:2" x14ac:dyDescent="0.25">
      <c r="A160" t="s">
        <v>260</v>
      </c>
      <c r="B160" t="s">
        <v>261</v>
      </c>
    </row>
    <row r="161" spans="1:2" x14ac:dyDescent="0.25">
      <c r="A161" t="s">
        <v>262</v>
      </c>
      <c r="B161" t="s">
        <v>263</v>
      </c>
    </row>
    <row r="162" spans="1:2" x14ac:dyDescent="0.25">
      <c r="A162" t="s">
        <v>264</v>
      </c>
      <c r="B162" t="s">
        <v>265</v>
      </c>
    </row>
    <row r="163" spans="1:2" x14ac:dyDescent="0.25">
      <c r="A163" t="s">
        <v>266</v>
      </c>
      <c r="B163" t="s">
        <v>267</v>
      </c>
    </row>
    <row r="164" spans="1:2" x14ac:dyDescent="0.25">
      <c r="A164" t="s">
        <v>268</v>
      </c>
      <c r="B164" t="s">
        <v>269</v>
      </c>
    </row>
    <row r="165" spans="1:2" x14ac:dyDescent="0.25">
      <c r="A165" t="s">
        <v>270</v>
      </c>
      <c r="B165" t="s">
        <v>271</v>
      </c>
    </row>
    <row r="166" spans="1:2" x14ac:dyDescent="0.25">
      <c r="A166" t="s">
        <v>272</v>
      </c>
      <c r="B166" t="s">
        <v>273</v>
      </c>
    </row>
    <row r="167" spans="1:2" x14ac:dyDescent="0.25">
      <c r="A167" t="s">
        <v>274</v>
      </c>
      <c r="B167" t="s">
        <v>275</v>
      </c>
    </row>
    <row r="168" spans="1:2" x14ac:dyDescent="0.25">
      <c r="A168" t="s">
        <v>276</v>
      </c>
      <c r="B168" t="s">
        <v>277</v>
      </c>
    </row>
    <row r="169" spans="1:2" x14ac:dyDescent="0.25">
      <c r="A169" t="s">
        <v>278</v>
      </c>
      <c r="B169" t="s">
        <v>279</v>
      </c>
    </row>
    <row r="170" spans="1:2" x14ac:dyDescent="0.25">
      <c r="A170" t="s">
        <v>280</v>
      </c>
      <c r="B170" t="s">
        <v>281</v>
      </c>
    </row>
    <row r="171" spans="1:2" x14ac:dyDescent="0.25">
      <c r="A171" t="s">
        <v>282</v>
      </c>
      <c r="B171" t="s">
        <v>283</v>
      </c>
    </row>
    <row r="172" spans="1:2" x14ac:dyDescent="0.25">
      <c r="A172" t="s">
        <v>284</v>
      </c>
      <c r="B172" t="s">
        <v>285</v>
      </c>
    </row>
    <row r="173" spans="1:2" x14ac:dyDescent="0.25">
      <c r="A173" t="s">
        <v>286</v>
      </c>
      <c r="B173">
        <v>75154617</v>
      </c>
    </row>
    <row r="174" spans="1:2" x14ac:dyDescent="0.25">
      <c r="A174" t="s">
        <v>287</v>
      </c>
      <c r="B174" t="s">
        <v>288</v>
      </c>
    </row>
    <row r="175" spans="1:2" x14ac:dyDescent="0.25">
      <c r="A175" t="s">
        <v>289</v>
      </c>
      <c r="B175" t="s">
        <v>290</v>
      </c>
    </row>
    <row r="176" spans="1:2" x14ac:dyDescent="0.25">
      <c r="A176" t="s">
        <v>291</v>
      </c>
      <c r="B176" t="s">
        <v>292</v>
      </c>
    </row>
    <row r="177" spans="1:2" x14ac:dyDescent="0.25">
      <c r="A177" t="s">
        <v>293</v>
      </c>
      <c r="B177" t="s">
        <v>294</v>
      </c>
    </row>
    <row r="178" spans="1:2" x14ac:dyDescent="0.25">
      <c r="A178" t="s">
        <v>295</v>
      </c>
      <c r="B178">
        <v>42727243</v>
      </c>
    </row>
    <row r="179" spans="1:2" x14ac:dyDescent="0.25">
      <c r="A179" t="s">
        <v>296</v>
      </c>
      <c r="B179">
        <v>26623064</v>
      </c>
    </row>
    <row r="180" spans="1:2" x14ac:dyDescent="0.25">
      <c r="A180" t="s">
        <v>297</v>
      </c>
      <c r="B180">
        <v>70106339</v>
      </c>
    </row>
    <row r="181" spans="1:2" x14ac:dyDescent="0.25">
      <c r="A181" t="s">
        <v>298</v>
      </c>
      <c r="B181">
        <v>26679663</v>
      </c>
    </row>
    <row r="182" spans="1:2" x14ac:dyDescent="0.25">
      <c r="A182" t="s">
        <v>299</v>
      </c>
      <c r="B182" t="s">
        <v>300</v>
      </c>
    </row>
    <row r="183" spans="1:2" x14ac:dyDescent="0.25">
      <c r="A183" t="s">
        <v>301</v>
      </c>
      <c r="B183" t="s">
        <v>302</v>
      </c>
    </row>
    <row r="184" spans="1:2" x14ac:dyDescent="0.25">
      <c r="A184" t="s">
        <v>303</v>
      </c>
      <c r="B184" t="s">
        <v>304</v>
      </c>
    </row>
    <row r="185" spans="1:2" x14ac:dyDescent="0.25">
      <c r="A185" t="s">
        <v>305</v>
      </c>
      <c r="B185" t="s">
        <v>306</v>
      </c>
    </row>
    <row r="186" spans="1:2" x14ac:dyDescent="0.25">
      <c r="A186" t="s">
        <v>307</v>
      </c>
      <c r="B186" t="s">
        <v>308</v>
      </c>
    </row>
    <row r="187" spans="1:2" x14ac:dyDescent="0.25">
      <c r="A187" t="s">
        <v>309</v>
      </c>
      <c r="B187">
        <v>49543547</v>
      </c>
    </row>
    <row r="188" spans="1:2" x14ac:dyDescent="0.25">
      <c r="A188" t="s">
        <v>310</v>
      </c>
      <c r="B188">
        <v>27085031</v>
      </c>
    </row>
    <row r="189" spans="1:2" x14ac:dyDescent="0.25">
      <c r="A189" t="s">
        <v>311</v>
      </c>
      <c r="B189" t="s">
        <v>312</v>
      </c>
    </row>
    <row r="190" spans="1:2" x14ac:dyDescent="0.25">
      <c r="A190" t="s">
        <v>313</v>
      </c>
      <c r="B190" t="s">
        <v>314</v>
      </c>
    </row>
    <row r="191" spans="1:2" x14ac:dyDescent="0.25">
      <c r="A191" t="s">
        <v>315</v>
      </c>
      <c r="B191">
        <v>27641163</v>
      </c>
    </row>
    <row r="192" spans="1:2" x14ac:dyDescent="0.25">
      <c r="A192" t="s">
        <v>316</v>
      </c>
      <c r="B192">
        <v>71294481</v>
      </c>
    </row>
    <row r="193" spans="1:2" x14ac:dyDescent="0.25">
      <c r="A193" t="s">
        <v>317</v>
      </c>
      <c r="B193">
        <v>61926973</v>
      </c>
    </row>
    <row r="194" spans="1:2" x14ac:dyDescent="0.25">
      <c r="A194" t="s">
        <v>319</v>
      </c>
      <c r="B194" t="s">
        <v>320</v>
      </c>
    </row>
    <row r="195" spans="1:2" x14ac:dyDescent="0.25">
      <c r="A195" t="s">
        <v>321</v>
      </c>
      <c r="B195">
        <v>42718325</v>
      </c>
    </row>
    <row r="196" spans="1:2" x14ac:dyDescent="0.25">
      <c r="A196" t="s">
        <v>322</v>
      </c>
      <c r="B196">
        <v>61883532</v>
      </c>
    </row>
    <row r="197" spans="1:2" x14ac:dyDescent="0.25">
      <c r="A197" t="s">
        <v>323</v>
      </c>
      <c r="B197">
        <v>29010730</v>
      </c>
    </row>
    <row r="198" spans="1:2" x14ac:dyDescent="0.25">
      <c r="A198" t="s">
        <v>324</v>
      </c>
      <c r="B198">
        <v>71459251</v>
      </c>
    </row>
    <row r="199" spans="1:2" x14ac:dyDescent="0.25">
      <c r="A199" t="s">
        <v>325</v>
      </c>
      <c r="B199">
        <v>47012790</v>
      </c>
    </row>
    <row r="200" spans="1:2" x14ac:dyDescent="0.25">
      <c r="A200" t="s">
        <v>326</v>
      </c>
      <c r="B200" t="s">
        <v>327</v>
      </c>
    </row>
    <row r="201" spans="1:2" x14ac:dyDescent="0.25">
      <c r="A201" t="s">
        <v>328</v>
      </c>
      <c r="B201">
        <v>64355756</v>
      </c>
    </row>
    <row r="202" spans="1:2" x14ac:dyDescent="0.25">
      <c r="A202" t="s">
        <v>329</v>
      </c>
      <c r="B202">
        <v>70100691</v>
      </c>
    </row>
    <row r="203" spans="1:2" x14ac:dyDescent="0.25">
      <c r="A203" t="s">
        <v>330</v>
      </c>
      <c r="B203">
        <v>26525305</v>
      </c>
    </row>
    <row r="204" spans="1:2" x14ac:dyDescent="0.25">
      <c r="A204" t="s">
        <v>331</v>
      </c>
      <c r="B204">
        <v>67984860</v>
      </c>
    </row>
    <row r="205" spans="1:2" x14ac:dyDescent="0.25">
      <c r="A205" t="s">
        <v>332</v>
      </c>
      <c r="B205">
        <v>22844660</v>
      </c>
    </row>
    <row r="206" spans="1:2" x14ac:dyDescent="0.25">
      <c r="A206" t="s">
        <v>333</v>
      </c>
      <c r="B206">
        <v>25768255</v>
      </c>
    </row>
    <row r="207" spans="1:2" x14ac:dyDescent="0.25">
      <c r="A207" t="s">
        <v>334</v>
      </c>
      <c r="B207">
        <v>26594633</v>
      </c>
    </row>
    <row r="208" spans="1:2" x14ac:dyDescent="0.25">
      <c r="A208" t="s">
        <v>335</v>
      </c>
      <c r="B208">
        <v>49625624</v>
      </c>
    </row>
    <row r="209" spans="1:2" x14ac:dyDescent="0.25">
      <c r="A209" t="s">
        <v>336</v>
      </c>
      <c r="B209">
        <v>67776779</v>
      </c>
    </row>
    <row r="210" spans="1:2" x14ac:dyDescent="0.25">
      <c r="A210" t="s">
        <v>337</v>
      </c>
      <c r="B210">
        <v>47117940</v>
      </c>
    </row>
    <row r="211" spans="1:2" x14ac:dyDescent="0.25">
      <c r="A211" t="s">
        <v>338</v>
      </c>
      <c r="B211">
        <v>26610965</v>
      </c>
    </row>
    <row r="212" spans="1:2" x14ac:dyDescent="0.25">
      <c r="A212" t="s">
        <v>339</v>
      </c>
      <c r="B212">
        <v>68403186</v>
      </c>
    </row>
    <row r="213" spans="1:2" x14ac:dyDescent="0.25">
      <c r="A213" t="s">
        <v>340</v>
      </c>
      <c r="B213">
        <v>48683183</v>
      </c>
    </row>
    <row r="214" spans="1:2" x14ac:dyDescent="0.25">
      <c r="A214" t="s">
        <v>341</v>
      </c>
      <c r="B214">
        <v>26631628</v>
      </c>
    </row>
    <row r="215" spans="1:2" x14ac:dyDescent="0.25">
      <c r="A215" t="s">
        <v>445</v>
      </c>
      <c r="B215">
        <v>10899774</v>
      </c>
    </row>
    <row r="216" spans="1:2" x14ac:dyDescent="0.25">
      <c r="A216" t="s">
        <v>342</v>
      </c>
      <c r="B216">
        <v>22734155</v>
      </c>
    </row>
    <row r="217" spans="1:2" x14ac:dyDescent="0.25">
      <c r="A217" t="s">
        <v>343</v>
      </c>
      <c r="B217">
        <v>26537036</v>
      </c>
    </row>
    <row r="218" spans="1:2" x14ac:dyDescent="0.25">
      <c r="A218" t="s">
        <v>344</v>
      </c>
      <c r="B218">
        <v>68996543</v>
      </c>
    </row>
    <row r="219" spans="1:2" x14ac:dyDescent="0.25">
      <c r="A219" t="s">
        <v>345</v>
      </c>
      <c r="B219">
        <v>24312355</v>
      </c>
    </row>
    <row r="220" spans="1:2" x14ac:dyDescent="0.25">
      <c r="A220" t="s">
        <v>346</v>
      </c>
      <c r="B220">
        <v>71209310</v>
      </c>
    </row>
    <row r="221" spans="1:2" x14ac:dyDescent="0.25">
      <c r="A221" t="s">
        <v>347</v>
      </c>
      <c r="B221">
        <v>27903508</v>
      </c>
    </row>
    <row r="222" spans="1:2" x14ac:dyDescent="0.25">
      <c r="A222" t="s">
        <v>348</v>
      </c>
      <c r="B222">
        <v>70845387</v>
      </c>
    </row>
    <row r="223" spans="1:2" x14ac:dyDescent="0.25">
      <c r="A223" t="s">
        <v>349</v>
      </c>
      <c r="B223" t="s">
        <v>350</v>
      </c>
    </row>
    <row r="224" spans="1:2" x14ac:dyDescent="0.25">
      <c r="A224" t="s">
        <v>352</v>
      </c>
      <c r="B224">
        <v>24220868</v>
      </c>
    </row>
    <row r="225" spans="1:2" x14ac:dyDescent="0.25">
      <c r="A225" t="s">
        <v>444</v>
      </c>
      <c r="B225" t="s">
        <v>318</v>
      </c>
    </row>
    <row r="226" spans="1:2" x14ac:dyDescent="0.25">
      <c r="A226" t="s">
        <v>353</v>
      </c>
      <c r="B226">
        <v>71294325</v>
      </c>
    </row>
    <row r="227" spans="1:2" x14ac:dyDescent="0.25">
      <c r="A227" t="s">
        <v>354</v>
      </c>
      <c r="B227" t="s">
        <v>355</v>
      </c>
    </row>
    <row r="228" spans="1:2" x14ac:dyDescent="0.25">
      <c r="A228" t="s">
        <v>356</v>
      </c>
      <c r="B228">
        <v>407933</v>
      </c>
    </row>
    <row r="229" spans="1:2" x14ac:dyDescent="0.25">
      <c r="A229" t="s">
        <v>357</v>
      </c>
      <c r="B229">
        <v>48707783</v>
      </c>
    </row>
    <row r="230" spans="1:2" x14ac:dyDescent="0.25">
      <c r="A230" t="s">
        <v>358</v>
      </c>
      <c r="B230">
        <v>22689443</v>
      </c>
    </row>
    <row r="231" spans="1:2" x14ac:dyDescent="0.25">
      <c r="A231" t="s">
        <v>359</v>
      </c>
      <c r="B231">
        <v>29043913</v>
      </c>
    </row>
    <row r="232" spans="1:2" x14ac:dyDescent="0.25">
      <c r="A232" t="s">
        <v>360</v>
      </c>
      <c r="B232">
        <v>70107491</v>
      </c>
    </row>
    <row r="233" spans="1:2" x14ac:dyDescent="0.25">
      <c r="A233" t="s">
        <v>448</v>
      </c>
      <c r="B233" s="87" t="s">
        <v>449</v>
      </c>
    </row>
    <row r="234" spans="1:2" x14ac:dyDescent="0.25">
      <c r="A234" t="s">
        <v>361</v>
      </c>
      <c r="B234">
        <v>69766720</v>
      </c>
    </row>
    <row r="235" spans="1:2" x14ac:dyDescent="0.25">
      <c r="A235" t="s">
        <v>362</v>
      </c>
      <c r="B235">
        <v>28969839</v>
      </c>
    </row>
    <row r="236" spans="1:2" x14ac:dyDescent="0.25">
      <c r="A236" t="s">
        <v>363</v>
      </c>
      <c r="B236">
        <v>28453051</v>
      </c>
    </row>
    <row r="237" spans="1:2" x14ac:dyDescent="0.25">
      <c r="A237" t="s">
        <v>364</v>
      </c>
      <c r="B237">
        <v>26673622</v>
      </c>
    </row>
    <row r="238" spans="1:2" x14ac:dyDescent="0.25">
      <c r="A238" t="s">
        <v>365</v>
      </c>
      <c r="B238">
        <v>26480026</v>
      </c>
    </row>
    <row r="239" spans="1:2" x14ac:dyDescent="0.25">
      <c r="A239" t="s">
        <v>366</v>
      </c>
      <c r="B239">
        <v>46416463</v>
      </c>
    </row>
    <row r="240" spans="1:2" x14ac:dyDescent="0.25">
      <c r="A240" t="s">
        <v>367</v>
      </c>
      <c r="B240">
        <v>70951608</v>
      </c>
    </row>
    <row r="241" spans="1:2" x14ac:dyDescent="0.25">
      <c r="A241" t="s">
        <v>368</v>
      </c>
      <c r="B241">
        <v>61904252</v>
      </c>
    </row>
    <row r="242" spans="1:2" x14ac:dyDescent="0.25">
      <c r="A242" t="s">
        <v>369</v>
      </c>
      <c r="B242">
        <v>62468472</v>
      </c>
    </row>
    <row r="243" spans="1:2" x14ac:dyDescent="0.25">
      <c r="A243" t="s">
        <v>370</v>
      </c>
      <c r="B243">
        <v>61903086</v>
      </c>
    </row>
    <row r="244" spans="1:2" x14ac:dyDescent="0.25">
      <c r="A244" t="s">
        <v>371</v>
      </c>
      <c r="B244">
        <v>47013133</v>
      </c>
    </row>
    <row r="245" spans="1:2" x14ac:dyDescent="0.25">
      <c r="A245" t="s">
        <v>372</v>
      </c>
      <c r="B245">
        <v>22768602</v>
      </c>
    </row>
    <row r="246" spans="1:2" x14ac:dyDescent="0.25">
      <c r="A246" t="s">
        <v>373</v>
      </c>
      <c r="B246">
        <v>18623433</v>
      </c>
    </row>
    <row r="247" spans="1:2" x14ac:dyDescent="0.25">
      <c r="A247" t="s">
        <v>374</v>
      </c>
      <c r="B247" t="s">
        <v>375</v>
      </c>
    </row>
    <row r="248" spans="1:2" x14ac:dyDescent="0.25">
      <c r="A248" t="s">
        <v>376</v>
      </c>
      <c r="B248" t="s">
        <v>377</v>
      </c>
    </row>
    <row r="249" spans="1:2" x14ac:dyDescent="0.25">
      <c r="A249" t="s">
        <v>378</v>
      </c>
      <c r="B249">
        <v>67778399</v>
      </c>
    </row>
    <row r="250" spans="1:2" x14ac:dyDescent="0.25">
      <c r="A250" t="s">
        <v>379</v>
      </c>
      <c r="B250">
        <v>27407969</v>
      </c>
    </row>
    <row r="251" spans="1:2" x14ac:dyDescent="0.25">
      <c r="A251" t="s">
        <v>380</v>
      </c>
      <c r="B251">
        <v>28195850</v>
      </c>
    </row>
    <row r="252" spans="1:2" x14ac:dyDescent="0.25">
      <c r="A252" t="s">
        <v>381</v>
      </c>
      <c r="B252">
        <v>26661586</v>
      </c>
    </row>
    <row r="253" spans="1:2" x14ac:dyDescent="0.25">
      <c r="A253" t="s">
        <v>382</v>
      </c>
      <c r="B253">
        <v>71229051</v>
      </c>
    </row>
    <row r="254" spans="1:2" x14ac:dyDescent="0.25">
      <c r="A254" t="s">
        <v>383</v>
      </c>
      <c r="B254">
        <v>71234446</v>
      </c>
    </row>
    <row r="255" spans="1:2" x14ac:dyDescent="0.25">
      <c r="A255" t="s">
        <v>384</v>
      </c>
      <c r="B255">
        <v>60445963</v>
      </c>
    </row>
    <row r="256" spans="1:2" x14ac:dyDescent="0.25">
      <c r="A256" t="s">
        <v>385</v>
      </c>
      <c r="B256">
        <v>71234489</v>
      </c>
    </row>
    <row r="257" spans="1:2" x14ac:dyDescent="0.25">
      <c r="A257" t="s">
        <v>386</v>
      </c>
      <c r="B257">
        <v>22693661</v>
      </c>
    </row>
    <row r="258" spans="1:2" x14ac:dyDescent="0.25">
      <c r="A258" t="s">
        <v>387</v>
      </c>
      <c r="B258">
        <v>44685181</v>
      </c>
    </row>
    <row r="259" spans="1:2" x14ac:dyDescent="0.25">
      <c r="A259" t="s">
        <v>388</v>
      </c>
      <c r="B259" t="s">
        <v>389</v>
      </c>
    </row>
  </sheetData>
  <sortState xmlns:xlrd2="http://schemas.microsoft.com/office/spreadsheetml/2017/richdata2" ref="A2:B259">
    <sortCondition ref="A1:A259"/>
  </sortState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3"/>
  <sheetViews>
    <sheetView topLeftCell="A7" workbookViewId="0"/>
  </sheetViews>
  <sheetFormatPr defaultRowHeight="15" x14ac:dyDescent="0.25"/>
  <sheetData>
    <row r="1" spans="1:1" x14ac:dyDescent="0.25">
      <c r="A1" t="s">
        <v>390</v>
      </c>
    </row>
    <row r="2" spans="1:1" x14ac:dyDescent="0.25">
      <c r="A2" t="s">
        <v>391</v>
      </c>
    </row>
    <row r="3" spans="1:1" x14ac:dyDescent="0.25">
      <c r="A3" t="s">
        <v>392</v>
      </c>
    </row>
    <row r="4" spans="1:1" x14ac:dyDescent="0.25">
      <c r="A4" t="s">
        <v>393</v>
      </c>
    </row>
    <row r="5" spans="1:1" x14ac:dyDescent="0.25">
      <c r="A5" t="s">
        <v>394</v>
      </c>
    </row>
    <row r="6" spans="1:1" x14ac:dyDescent="0.25">
      <c r="A6" t="s">
        <v>395</v>
      </c>
    </row>
    <row r="7" spans="1:1" x14ac:dyDescent="0.25">
      <c r="A7" t="s">
        <v>396</v>
      </c>
    </row>
    <row r="8" spans="1:1" x14ac:dyDescent="0.25">
      <c r="A8" t="s">
        <v>397</v>
      </c>
    </row>
    <row r="9" spans="1:1" x14ac:dyDescent="0.25">
      <c r="A9" t="s">
        <v>398</v>
      </c>
    </row>
    <row r="10" spans="1:1" x14ac:dyDescent="0.25">
      <c r="A10" t="s">
        <v>399</v>
      </c>
    </row>
    <row r="11" spans="1:1" x14ac:dyDescent="0.25">
      <c r="A11" t="s">
        <v>400</v>
      </c>
    </row>
    <row r="12" spans="1:1" x14ac:dyDescent="0.25">
      <c r="A12" t="s">
        <v>401</v>
      </c>
    </row>
    <row r="13" spans="1:1" x14ac:dyDescent="0.25">
      <c r="A13" t="s">
        <v>402</v>
      </c>
    </row>
    <row r="14" spans="1:1" x14ac:dyDescent="0.25">
      <c r="A14" t="s">
        <v>403</v>
      </c>
    </row>
    <row r="15" spans="1:1" x14ac:dyDescent="0.25">
      <c r="A15" t="s">
        <v>404</v>
      </c>
    </row>
    <row r="16" spans="1:1" x14ac:dyDescent="0.25">
      <c r="A16" t="s">
        <v>405</v>
      </c>
    </row>
    <row r="17" spans="1:1" x14ac:dyDescent="0.25">
      <c r="A17" t="s">
        <v>406</v>
      </c>
    </row>
    <row r="18" spans="1:1" x14ac:dyDescent="0.25">
      <c r="A18" t="s">
        <v>407</v>
      </c>
    </row>
    <row r="19" spans="1:1" x14ac:dyDescent="0.25">
      <c r="A19" t="s">
        <v>408</v>
      </c>
    </row>
    <row r="20" spans="1:1" x14ac:dyDescent="0.25">
      <c r="A20" t="s">
        <v>409</v>
      </c>
    </row>
    <row r="21" spans="1:1" x14ac:dyDescent="0.25">
      <c r="A21" t="s">
        <v>410</v>
      </c>
    </row>
    <row r="22" spans="1:1" x14ac:dyDescent="0.25">
      <c r="A22" t="s">
        <v>411</v>
      </c>
    </row>
    <row r="23" spans="1:1" x14ac:dyDescent="0.25">
      <c r="A23" t="s">
        <v>412</v>
      </c>
    </row>
    <row r="24" spans="1:1" x14ac:dyDescent="0.25">
      <c r="A24" t="s">
        <v>413</v>
      </c>
    </row>
    <row r="25" spans="1:1" x14ac:dyDescent="0.25">
      <c r="A25" t="s">
        <v>414</v>
      </c>
    </row>
    <row r="26" spans="1:1" x14ac:dyDescent="0.25">
      <c r="A26" t="s">
        <v>415</v>
      </c>
    </row>
    <row r="27" spans="1:1" x14ac:dyDescent="0.25">
      <c r="A27" t="s">
        <v>416</v>
      </c>
    </row>
    <row r="28" spans="1:1" x14ac:dyDescent="0.25">
      <c r="A28" t="s">
        <v>417</v>
      </c>
    </row>
    <row r="29" spans="1:1" x14ac:dyDescent="0.25">
      <c r="A29" t="s">
        <v>418</v>
      </c>
    </row>
    <row r="30" spans="1:1" x14ac:dyDescent="0.25">
      <c r="A30" t="s">
        <v>419</v>
      </c>
    </row>
    <row r="31" spans="1:1" x14ac:dyDescent="0.25">
      <c r="A31" t="s">
        <v>420</v>
      </c>
    </row>
    <row r="32" spans="1:1" x14ac:dyDescent="0.25">
      <c r="A32" t="s">
        <v>421</v>
      </c>
    </row>
    <row r="33" spans="1:1" x14ac:dyDescent="0.25">
      <c r="A33" t="s">
        <v>422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Vyúčtování VP za rok 2024</vt:lpstr>
      <vt:lpstr>síť 2024</vt:lpstr>
      <vt:lpstr>druhy služeb</vt:lpstr>
      <vt:lpstr>'Vyúčtování VP za rok 2024'!Oblast_tisku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Sysel Josef</dc:creator>
  <cp:lastModifiedBy>Divoký Jan</cp:lastModifiedBy>
  <cp:lastPrinted>2023-12-29T12:22:55Z</cp:lastPrinted>
  <dcterms:created xsi:type="dcterms:W3CDTF">2016-12-19T11:04:42Z</dcterms:created>
  <dcterms:modified xsi:type="dcterms:W3CDTF">2024-12-30T06:20:28Z</dcterms:modified>
</cp:coreProperties>
</file>