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0" windowWidth="19440" windowHeight="12645" tabRatio="508"/>
  </bookViews>
  <sheets>
    <sheet name="aktuální PI" sheetId="1" r:id="rId1"/>
  </sheets>
  <definedNames>
    <definedName name="_xlnm._FilterDatabase" localSheetId="0" hidden="1">'aktuální PI'!$A$4:$W$561</definedName>
    <definedName name="_xlnm.Print_Titles" localSheetId="0">'aktuální PI'!$1:$3</definedName>
    <definedName name="_xlnm.Print_Area" localSheetId="0">'aktuální PI'!$A$1:$W$585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2" i="1" l="1"/>
  <c r="I112" i="1"/>
  <c r="P33" i="1" l="1"/>
  <c r="P32" i="1"/>
  <c r="P31" i="1"/>
  <c r="P30" i="1"/>
  <c r="P29" i="1"/>
  <c r="P28" i="1"/>
  <c r="P27" i="1"/>
  <c r="P26" i="1"/>
  <c r="P25" i="1"/>
  <c r="P23" i="1"/>
  <c r="N22" i="1"/>
  <c r="P22" i="1" s="1"/>
  <c r="P21" i="1"/>
  <c r="I21" i="1"/>
  <c r="H21" i="1"/>
  <c r="P20" i="1"/>
  <c r="P19" i="1"/>
  <c r="P18" i="1"/>
  <c r="P447" i="1" l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5" i="1"/>
  <c r="P314" i="1"/>
  <c r="P187" i="1" l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458" i="1" l="1"/>
  <c r="P459" i="1"/>
  <c r="P474" i="1"/>
  <c r="P476" i="1"/>
  <c r="P477" i="1"/>
  <c r="P478" i="1"/>
  <c r="P479" i="1"/>
  <c r="P480" i="1"/>
  <c r="P481" i="1"/>
  <c r="P492" i="1"/>
  <c r="P493" i="1"/>
  <c r="P501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0" i="1"/>
  <c r="P499" i="1"/>
  <c r="P498" i="1"/>
  <c r="P497" i="1"/>
  <c r="P496" i="1"/>
  <c r="P495" i="1"/>
  <c r="P494" i="1"/>
  <c r="P491" i="1"/>
  <c r="P490" i="1"/>
  <c r="P489" i="1"/>
  <c r="P488" i="1"/>
  <c r="P487" i="1"/>
  <c r="P486" i="1"/>
  <c r="P485" i="1"/>
  <c r="P484" i="1"/>
  <c r="P483" i="1"/>
  <c r="P482" i="1"/>
  <c r="P475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6" i="1" l="1"/>
  <c r="P455" i="1"/>
  <c r="P139" i="1" l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5" i="1"/>
  <c r="P450" i="1" l="1"/>
  <c r="P451" i="1"/>
  <c r="P449" i="1"/>
  <c r="P298" i="1" l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296" i="1"/>
  <c r="P297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H579" i="1" l="1"/>
  <c r="P559" i="1"/>
  <c r="T557" i="1"/>
  <c r="S557" i="1"/>
  <c r="R557" i="1"/>
  <c r="Q557" i="1"/>
  <c r="O557" i="1"/>
  <c r="N557" i="1"/>
  <c r="M557" i="1"/>
  <c r="L557" i="1"/>
  <c r="K557" i="1"/>
  <c r="J557" i="1"/>
  <c r="I557" i="1"/>
  <c r="H557" i="1"/>
  <c r="P556" i="1"/>
  <c r="T555" i="1"/>
  <c r="S555" i="1"/>
  <c r="R555" i="1"/>
  <c r="Q555" i="1"/>
  <c r="O555" i="1"/>
  <c r="N555" i="1"/>
  <c r="M555" i="1"/>
  <c r="L555" i="1"/>
  <c r="K555" i="1"/>
  <c r="J555" i="1"/>
  <c r="I555" i="1"/>
  <c r="H555" i="1"/>
  <c r="T457" i="1"/>
  <c r="S457" i="1"/>
  <c r="R457" i="1"/>
  <c r="Q457" i="1"/>
  <c r="O457" i="1"/>
  <c r="N457" i="1"/>
  <c r="M457" i="1"/>
  <c r="L457" i="1"/>
  <c r="K457" i="1"/>
  <c r="J457" i="1"/>
  <c r="I457" i="1"/>
  <c r="H457" i="1"/>
  <c r="T454" i="1"/>
  <c r="S454" i="1"/>
  <c r="R454" i="1"/>
  <c r="Q454" i="1"/>
  <c r="O454" i="1"/>
  <c r="N454" i="1"/>
  <c r="M454" i="1"/>
  <c r="L454" i="1"/>
  <c r="K454" i="1"/>
  <c r="J454" i="1"/>
  <c r="I454" i="1"/>
  <c r="H454" i="1"/>
  <c r="P453" i="1"/>
  <c r="T452" i="1"/>
  <c r="S452" i="1"/>
  <c r="R452" i="1"/>
  <c r="Q452" i="1"/>
  <c r="O452" i="1"/>
  <c r="N452" i="1"/>
  <c r="M452" i="1"/>
  <c r="L452" i="1"/>
  <c r="K452" i="1"/>
  <c r="J452" i="1"/>
  <c r="I452" i="1"/>
  <c r="H452" i="1"/>
  <c r="T448" i="1"/>
  <c r="S448" i="1"/>
  <c r="R448" i="1"/>
  <c r="Q448" i="1"/>
  <c r="O448" i="1"/>
  <c r="N448" i="1"/>
  <c r="M448" i="1"/>
  <c r="L448" i="1"/>
  <c r="K448" i="1"/>
  <c r="J448" i="1"/>
  <c r="I448" i="1"/>
  <c r="H448" i="1"/>
  <c r="T313" i="1"/>
  <c r="S313" i="1"/>
  <c r="R313" i="1"/>
  <c r="Q313" i="1"/>
  <c r="N313" i="1"/>
  <c r="M313" i="1"/>
  <c r="L313" i="1"/>
  <c r="K313" i="1"/>
  <c r="J313" i="1"/>
  <c r="I313" i="1"/>
  <c r="H313" i="1"/>
  <c r="T263" i="1"/>
  <c r="S263" i="1"/>
  <c r="R263" i="1"/>
  <c r="Q263" i="1"/>
  <c r="O263" i="1"/>
  <c r="N263" i="1"/>
  <c r="M263" i="1"/>
  <c r="L263" i="1"/>
  <c r="K263" i="1"/>
  <c r="J263" i="1"/>
  <c r="I263" i="1"/>
  <c r="H263" i="1"/>
  <c r="T140" i="1"/>
  <c r="S140" i="1"/>
  <c r="R140" i="1"/>
  <c r="Q140" i="1"/>
  <c r="O140" i="1"/>
  <c r="N140" i="1"/>
  <c r="M140" i="1"/>
  <c r="L140" i="1"/>
  <c r="K140" i="1"/>
  <c r="J140" i="1"/>
  <c r="I140" i="1"/>
  <c r="H140" i="1"/>
  <c r="T34" i="1"/>
  <c r="S34" i="1"/>
  <c r="R34" i="1"/>
  <c r="Q34" i="1"/>
  <c r="O34" i="1"/>
  <c r="M34" i="1"/>
  <c r="L34" i="1"/>
  <c r="K34" i="1"/>
  <c r="J34" i="1"/>
  <c r="I34" i="1"/>
  <c r="H34" i="1"/>
  <c r="N34" i="1"/>
  <c r="T17" i="1"/>
  <c r="S17" i="1"/>
  <c r="R17" i="1"/>
  <c r="Q17" i="1"/>
  <c r="O17" i="1"/>
  <c r="N17" i="1"/>
  <c r="M17" i="1"/>
  <c r="L17" i="1"/>
  <c r="K17" i="1"/>
  <c r="J17" i="1"/>
  <c r="I17" i="1"/>
  <c r="P16" i="1"/>
  <c r="P15" i="1"/>
  <c r="P14" i="1"/>
  <c r="P13" i="1"/>
  <c r="P12" i="1"/>
  <c r="P11" i="1"/>
  <c r="P10" i="1"/>
  <c r="H10" i="1"/>
  <c r="P9" i="1"/>
  <c r="P8" i="1"/>
  <c r="T7" i="1"/>
  <c r="S7" i="1"/>
  <c r="R7" i="1"/>
  <c r="Q7" i="1"/>
  <c r="O7" i="1"/>
  <c r="N7" i="1"/>
  <c r="M7" i="1"/>
  <c r="L7" i="1"/>
  <c r="K7" i="1"/>
  <c r="J7" i="1"/>
  <c r="I7" i="1"/>
  <c r="H7" i="1"/>
  <c r="P6" i="1"/>
  <c r="P5" i="1"/>
  <c r="H17" i="1" l="1"/>
  <c r="H558" i="1" s="1"/>
  <c r="I558" i="1"/>
  <c r="I560" i="1" s="1"/>
  <c r="M558" i="1"/>
  <c r="M560" i="1" s="1"/>
  <c r="R558" i="1"/>
  <c r="R560" i="1" s="1"/>
  <c r="J558" i="1"/>
  <c r="J560" i="1" s="1"/>
  <c r="S558" i="1"/>
  <c r="S560" i="1" s="1"/>
  <c r="K558" i="1"/>
  <c r="K560" i="1" s="1"/>
  <c r="T558" i="1"/>
  <c r="T560" i="1" s="1"/>
  <c r="N558" i="1"/>
  <c r="N560" i="1" s="1"/>
  <c r="L558" i="1"/>
  <c r="L560" i="1" s="1"/>
  <c r="Q558" i="1"/>
  <c r="P263" i="1"/>
  <c r="P452" i="1"/>
  <c r="P457" i="1"/>
  <c r="P7" i="1"/>
  <c r="P557" i="1"/>
  <c r="P140" i="1"/>
  <c r="P17" i="1"/>
  <c r="H584" i="1"/>
  <c r="P34" i="1"/>
  <c r="P555" i="1"/>
  <c r="O313" i="1"/>
  <c r="O558" i="1" s="1"/>
  <c r="O560" i="1" s="1"/>
  <c r="P313" i="1"/>
  <c r="P448" i="1"/>
  <c r="P454" i="1"/>
  <c r="Q560" i="1" l="1"/>
  <c r="H583" i="1"/>
  <c r="P558" i="1"/>
  <c r="P560" i="1" s="1"/>
  <c r="H560" i="1"/>
  <c r="H582" i="1" l="1"/>
  <c r="H585" i="1" s="1"/>
  <c r="P561" i="1" l="1"/>
</calcChain>
</file>

<file path=xl/comments1.xml><?xml version="1.0" encoding="utf-8"?>
<comments xmlns="http://schemas.openxmlformats.org/spreadsheetml/2006/main">
  <authors>
    <author>Autor</author>
  </authors>
  <commentList>
    <comment ref="W2" authorId="0">
      <text>
        <r>
          <rPr>
            <b/>
            <sz val="9"/>
            <color indexed="81"/>
            <rFont val="Tahoma"/>
            <family val="2"/>
            <charset val="238"/>
          </rPr>
          <t>Autor:
formát text  3/2019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<sst xmlns="http://schemas.openxmlformats.org/spreadsheetml/2006/main" count="4968" uniqueCount="1842">
  <si>
    <t>v tis. Kč</t>
  </si>
  <si>
    <t>Poř. č.</t>
  </si>
  <si>
    <t>Číslo akce ADA</t>
  </si>
  <si>
    <t>Zařazeno do Plánu investic usnesením RK/ZK</t>
  </si>
  <si>
    <t>Realizátor akce (zadavatel)</t>
  </si>
  <si>
    <t>Organizace</t>
  </si>
  <si>
    <t>Název akce</t>
  </si>
  <si>
    <t xml:space="preserve">Celkové náklady </t>
  </si>
  <si>
    <t>Jiné zdroje</t>
  </si>
  <si>
    <t>Předpoklad v roce 2020</t>
  </si>
  <si>
    <t>Předpoklad v roce 2021+</t>
  </si>
  <si>
    <t>Poznámka</t>
  </si>
  <si>
    <t xml:space="preserve"> do 31.3.2019</t>
  </si>
  <si>
    <t xml:space="preserve"> do 30.6.2019</t>
  </si>
  <si>
    <t xml:space="preserve"> do 30.9.2019</t>
  </si>
  <si>
    <t xml:space="preserve"> do 31.12.2019</t>
  </si>
  <si>
    <t>Kapitálové prostředky  na rok 2019 (před změnou č. 1)</t>
  </si>
  <si>
    <t>Změna č. 1</t>
  </si>
  <si>
    <t>Kapitálové prostředky  na rok 2019 (po změně č. 1)</t>
  </si>
  <si>
    <t>Odložené financování na rok 2019</t>
  </si>
  <si>
    <t>1/2019/KHT</t>
  </si>
  <si>
    <t>0003475</t>
  </si>
  <si>
    <t>082-15/2016/RK ze dne 21.4.2016        012-22/2016/ZK ze dne 25.4.2016</t>
  </si>
  <si>
    <t>SK</t>
  </si>
  <si>
    <t xml:space="preserve">Materiální a technické vybavení pracoviště krizového řízení, zajištění komunikačních prostředků a informační podpory pro krizové řízení v kraji </t>
  </si>
  <si>
    <t>PROBÍHÁ VZ</t>
  </si>
  <si>
    <t>2/2019/KHT</t>
  </si>
  <si>
    <t>028-11/2017/ZK ze dne 5.12.17</t>
  </si>
  <si>
    <t>Projekt výcvikového areálu pro zvládání rizik</t>
  </si>
  <si>
    <t>CELKEM kapitola 01 - Odbor Kancelář hejtmanky</t>
  </si>
  <si>
    <t>1/2019/OŘÚ</t>
  </si>
  <si>
    <t>0001911</t>
  </si>
  <si>
    <t>042-11/2011/RK ze dne 07.03.11              047-15/2011/ZK ze dne 11.03.11</t>
  </si>
  <si>
    <t>Výměna oken v budově KÚ</t>
  </si>
  <si>
    <t>PŘÍPRAVA VZ</t>
  </si>
  <si>
    <t>2/2019</t>
  </si>
  <si>
    <t>2/2019/OŘÚ</t>
  </si>
  <si>
    <t>0001513</t>
  </si>
  <si>
    <t>Pořízení nových  kopírovacích strojů</t>
  </si>
  <si>
    <t>10/2019</t>
  </si>
  <si>
    <t>3/2019/OŘÚ</t>
  </si>
  <si>
    <t>0003151</t>
  </si>
  <si>
    <t xml:space="preserve">038-19/2015/RK ze dne 1.6.2015                   008-17/2015/ZK ze dne 22.6.2015 </t>
  </si>
  <si>
    <t>Instalace klimatizačních jednotek do vybraných kanceláří ve druhém patře budovy</t>
  </si>
  <si>
    <t>4/2019/OŘÚ</t>
  </si>
  <si>
    <t>0003337</t>
  </si>
  <si>
    <t>068-39/2015/RK ze dne 9.11.15        006-20/2015/ZK ze dne 7.12.15</t>
  </si>
  <si>
    <t>Pořízení nového užitkového vozidla</t>
  </si>
  <si>
    <t>5/2019/OŘÚ</t>
  </si>
  <si>
    <t>0003148</t>
  </si>
  <si>
    <t>Rozšíření stávající telefonní ústředny</t>
  </si>
  <si>
    <t>6/2019/OŘÚ</t>
  </si>
  <si>
    <t>Zastřešení světlíku u sálu zastupitelstva SK</t>
  </si>
  <si>
    <t>7/2019/OŘÚ</t>
  </si>
  <si>
    <t>Rekonstrukce vstupu "C"</t>
  </si>
  <si>
    <t>8/2019/OŘÚ</t>
  </si>
  <si>
    <t>Rekonstrukce osvětlení v zasedací místnosti 1015</t>
  </si>
  <si>
    <t>9/2019/OŘÚ</t>
  </si>
  <si>
    <t>Výměna záložního zdroje elektrické energie UPS</t>
  </si>
  <si>
    <t>CELKEM kapitola 02 - Odbor podpory řízení krajského úřadu</t>
  </si>
  <si>
    <t>1/2019/IKT</t>
  </si>
  <si>
    <t>0001514</t>
  </si>
  <si>
    <t>042-11/2011/RK ze dne 07.03.11           047-15/2011/ZK ze dne 11.03.11</t>
  </si>
  <si>
    <t>Investiční software dle konkrétních požadavků odborů</t>
  </si>
  <si>
    <t>REALIZACE</t>
  </si>
  <si>
    <t>2/2019/IKT</t>
  </si>
  <si>
    <t>0001803</t>
  </si>
  <si>
    <t>Výpočetní technika</t>
  </si>
  <si>
    <t>Dokončuje se vyhodnocení poslední VZ v rámci akce, která je před podpisem smlouvy.</t>
  </si>
  <si>
    <t>3/2019/IKT</t>
  </si>
  <si>
    <t>0002821</t>
  </si>
  <si>
    <t>008-08/2013/RK ze dne 25.02.13           004-03/2013/ZK ze dne 11.03.13</t>
  </si>
  <si>
    <t>Software pro Informační systém KÚ</t>
  </si>
  <si>
    <t>předpoklad dočerpání do 31.12.2019</t>
  </si>
  <si>
    <t>4/2019/IKT</t>
  </si>
  <si>
    <t>0002822</t>
  </si>
  <si>
    <t>Modernizace zasedacích místností</t>
  </si>
  <si>
    <t>UKONČENO</t>
  </si>
  <si>
    <t>5/2019/IKT</t>
  </si>
  <si>
    <t>0004972</t>
  </si>
  <si>
    <t>Obnova technologických center kraje - Praha a Kladno (TCK)</t>
  </si>
  <si>
    <t>Z důvodu průtahů při VŘ je čerpání přesunuto do roku 2019. Zakázka je před podpisem smlouvy. Hlavní investice do poloviny roku 2019, předpoklad dalších výdajů v r. 2020</t>
  </si>
  <si>
    <t>6/2019/IKT</t>
  </si>
  <si>
    <t>0004971</t>
  </si>
  <si>
    <t>Zvýšení kybernetické bezpečnosti informačního systému KÚ</t>
  </si>
  <si>
    <t>Zrušení VZ, po revizi zadávací dokumentace bude vyhlášena nová VZ. Předpoklad dočerpání do 31.12.2019</t>
  </si>
  <si>
    <t>7/2019/IKT</t>
  </si>
  <si>
    <t>0004966</t>
  </si>
  <si>
    <t>Destinační web pro Středočeskou centrálu turistického ruchu</t>
  </si>
  <si>
    <t>Akce dokončena k 31.10.2018</t>
  </si>
  <si>
    <t>8/2019/IKT</t>
  </si>
  <si>
    <t>Záložní UPS pro Technologická centra kraje</t>
  </si>
  <si>
    <t>Zakázka může být realizována až po dokončení VZ na obnovu TCK</t>
  </si>
  <si>
    <t>9/2019/IKT</t>
  </si>
  <si>
    <t>Nákup a obnova výpočetní techniky</t>
  </si>
  <si>
    <t>Zakázka bude realizována průběžně dle potřeb IS KÚ</t>
  </si>
  <si>
    <t>10/2019/IKT</t>
  </si>
  <si>
    <t>Modernizace počítačové učebny a zasedací místnosti Rady SčK</t>
  </si>
  <si>
    <t>11/2019/IKT</t>
  </si>
  <si>
    <t>Datové sklady pro příspěvkové organizace</t>
  </si>
  <si>
    <t>12/2019/IKT</t>
  </si>
  <si>
    <t>Rozšíření hostované spisové služby o modul eIDAS</t>
  </si>
  <si>
    <t>Rozšíření hostované spisové služby pro krajské školy, v návaznosti na nařízení EU. Požadavek KÚ v rámci realizace projektů eGovernmentu. Předpoklad dočerpání do 30.6.2019</t>
  </si>
  <si>
    <t>13/2019/IKT</t>
  </si>
  <si>
    <t xml:space="preserve">Zavedení enterprise architektury do řízení eGovernmentu na úrovni krajského úřadu </t>
  </si>
  <si>
    <t>Požadavek vychází z povinností dle Informační koncepce České republiky ze dne 20. 9. 2018, cíle 5.3. Zavedení principů a postupů „Enterprise architektury“ do řízení eGovernmentu všech úrovní.</t>
  </si>
  <si>
    <t>14/2019/IKT</t>
  </si>
  <si>
    <t>Přechod IS GINIS na verzi Enterprise</t>
  </si>
  <si>
    <t>Bez přechodu na verzi Enterprise nebude možné realizovat zakázkové úpravy modulů IS GINIS</t>
  </si>
  <si>
    <t>15/2019/IKT</t>
  </si>
  <si>
    <t>Rozšíření IS GINIS o Mobilní EPK a EPK nad příjmy</t>
  </si>
  <si>
    <t>Rozšíření IS GINIS na žádost FIN a vedení KÚ v souvislosti s elektronizací dokumentů Rady SčK</t>
  </si>
  <si>
    <t>16/2019/IKT</t>
  </si>
  <si>
    <t>Rozšíření IS GINIS o Dokumentový konverzní server</t>
  </si>
  <si>
    <t>Důvodem rozšíření je zajištění konverze dokumentů Word na .pdf/A k elektronickému podepisování dokumentů v IS GINIS z důvodu kompatibility a přechodu na verzi IS GINIS 3.82</t>
  </si>
  <si>
    <t>CELKEM kapitola 03 - Odbor informatiky</t>
  </si>
  <si>
    <t>1/2019/DOP</t>
  </si>
  <si>
    <t>0000120</t>
  </si>
  <si>
    <t>Výkup pozemků (včetně pod stávající sítí)</t>
  </si>
  <si>
    <t>DOP</t>
  </si>
  <si>
    <t>2/2019/DOP</t>
  </si>
  <si>
    <t>0000121</t>
  </si>
  <si>
    <t>075-07/2006/RK ze dne 30.03.06                         013-11/2006/ZK ze dne 24.04.06</t>
  </si>
  <si>
    <t>Příprava a zabezpečení staveb silnic II. a III. třídy a drážní stavby pro lehká kolejová vozidla-tramvaje</t>
  </si>
  <si>
    <t>3/2019/DOP</t>
  </si>
  <si>
    <t>0003985</t>
  </si>
  <si>
    <t>097-15/2017/RK ze dne 27. 4.17; 040-23/2017/RK ze dne 15.6.17;038-07/2017/ZK ze dne 27.6.2017</t>
  </si>
  <si>
    <t>4/2019/DOP</t>
  </si>
  <si>
    <t>0004300</t>
  </si>
  <si>
    <t>040-23/2017/RK ze dne 15.6.17   038-07/2017/ZK ze dne 27.6.2017</t>
  </si>
  <si>
    <t>KSÚS</t>
  </si>
  <si>
    <t>III/3377 Kutná Hora - zajištění stability tělesa komunikace v Kremnické ulici  II.etapa</t>
  </si>
  <si>
    <t>5/2019/DOP</t>
  </si>
  <si>
    <t>0003947</t>
  </si>
  <si>
    <t>047-11/2017/RK ze dne 23.3.17; 040-23/2017/RK ze dne 15.6.17</t>
  </si>
  <si>
    <t>IDSK</t>
  </si>
  <si>
    <t>IDSK - vybavení IT technika</t>
  </si>
  <si>
    <t>6/2019/DOP</t>
  </si>
  <si>
    <t>0003946</t>
  </si>
  <si>
    <t>IDSK - nákup osobních automobilů</t>
  </si>
  <si>
    <t>7/2019/DOP</t>
  </si>
  <si>
    <t>0004299</t>
  </si>
  <si>
    <t>Investiční příspěvek KSÚS - dětská ZOO Vrchbělá</t>
  </si>
  <si>
    <t>8/2019/DOP</t>
  </si>
  <si>
    <t>0004298</t>
  </si>
  <si>
    <t>Stacionární meteostanice</t>
  </si>
  <si>
    <t>9/2019/DOP</t>
  </si>
  <si>
    <t>0004619</t>
  </si>
  <si>
    <t>044-36/2017/RK ze dne 12.10.17; 009-10/2017/ZK ze dne 24.10.2017</t>
  </si>
  <si>
    <t>II/272 Kounice - Bříství, rekonstrukce</t>
  </si>
  <si>
    <t>10/2019/DOP</t>
  </si>
  <si>
    <t>0004620</t>
  </si>
  <si>
    <t>III/6031 Nespeky - Pyšely, rekonstrukce</t>
  </si>
  <si>
    <t>11/2019/DOP</t>
  </si>
  <si>
    <t>0004621</t>
  </si>
  <si>
    <t>II/104 a III/1052  Jílové u Prahy, rekonstrukce silnice</t>
  </si>
  <si>
    <t>12/2019/DOP</t>
  </si>
  <si>
    <t>0004623</t>
  </si>
  <si>
    <t>CCTV prozástražení parkoviště v areálu Vrchbělá</t>
  </si>
  <si>
    <t>13/2019/DOP</t>
  </si>
  <si>
    <t>069-42/2017/RK ze dne 4.12.2017</t>
  </si>
  <si>
    <t>II/610 Chudoplesy, dopravně bezpečnostní opatření</t>
  </si>
  <si>
    <t>14/2019/DOP</t>
  </si>
  <si>
    <t>076-04/2018/RK ze dne 5.2.2018</t>
  </si>
  <si>
    <t>II/105 Všetice, most ev. č. 105-013</t>
  </si>
  <si>
    <t>15/2019/DOP</t>
  </si>
  <si>
    <t>0004009</t>
  </si>
  <si>
    <t>018-14/2017/RK ze dne 13.4.2017 028-06/2017/ZK ze dne 25.4.17</t>
  </si>
  <si>
    <t>Automatické sčítače cyklistů</t>
  </si>
  <si>
    <t>16/2019/DOP</t>
  </si>
  <si>
    <t>0004213</t>
  </si>
  <si>
    <t>Výkupy pozemků při výstavbě cyklostezek</t>
  </si>
  <si>
    <t>17/2019/DOP</t>
  </si>
  <si>
    <t>045-24/2018/RK ze dne 6.8.2018
041-15/2018/ZK ze dne 27.8.2018</t>
  </si>
  <si>
    <t>III/00712 Knovíz, havarijní oprava mostu ev.č.00712-6</t>
  </si>
  <si>
    <t>18/2019/DOP</t>
  </si>
  <si>
    <t>II/330 Poříčany, úprava křižovatky s III/3308</t>
  </si>
  <si>
    <t>19/2019/DOP</t>
  </si>
  <si>
    <t xml:space="preserve">III/0037 Průhonice, oprava silnice a zvýšení bezpečnosti v ulici Újezdská </t>
  </si>
  <si>
    <t>20/2019/DOP</t>
  </si>
  <si>
    <t>Most ev. č. 1911-4 za Chrástem</t>
  </si>
  <si>
    <t>21/2019/DOP</t>
  </si>
  <si>
    <t>III/33329 Toušice, oprava mostu ev.č.33329-1</t>
  </si>
  <si>
    <t>22/2019/DOP</t>
  </si>
  <si>
    <t>III/10226 Nečín - Bělohrad</t>
  </si>
  <si>
    <t>23/2019/DOP</t>
  </si>
  <si>
    <t>III/00513 Chrášťany - Chýně, havarijní stav silničního tělesa</t>
  </si>
  <si>
    <t>24/2019/DOP</t>
  </si>
  <si>
    <t>III/0069 a III/10138 Pletený Újezd, oprava silnice</t>
  </si>
  <si>
    <t>25/2019/DOP</t>
  </si>
  <si>
    <t>II/101 Říčany, mobilní protihluková stěna</t>
  </si>
  <si>
    <t>26/2019/DOP</t>
  </si>
  <si>
    <t>III/01013 Nepřevázka - most ev.č.01013-1</t>
  </si>
  <si>
    <t>27/2019/DOP</t>
  </si>
  <si>
    <t>II/121 rekonstrukce opěrné zdi v Prčici</t>
  </si>
  <si>
    <t>28/2019/DOP</t>
  </si>
  <si>
    <t>III/33310 Šestajovice, průtah</t>
  </si>
  <si>
    <t>29/2019/DOP</t>
  </si>
  <si>
    <t>III/3297 Plaňany</t>
  </si>
  <si>
    <t>30/2019/DOP</t>
  </si>
  <si>
    <t>II/605 Rudná, zvýšení bezpečnosti</t>
  </si>
  <si>
    <t>31/2019/DOP</t>
  </si>
  <si>
    <t>Zvýšení bezpečnosti chodců na 3 přechodech pro pěší v obcích Libeň a Libeř</t>
  </si>
  <si>
    <t>32/2019/DOP</t>
  </si>
  <si>
    <t>BESIP III/10163 Horoušany - úprava křižovatky</t>
  </si>
  <si>
    <t>33/2019/DOP</t>
  </si>
  <si>
    <t>Neratovice-úprava přechodů na komunikacích II/101 a III/0099 zvýšení bezpečnosti chodců</t>
  </si>
  <si>
    <t>34/2019/DOP</t>
  </si>
  <si>
    <t>II/268 x III/2683 Malobratřice, úprava nehodové křižovatky</t>
  </si>
  <si>
    <t>35/2019/DOP</t>
  </si>
  <si>
    <t>Obec Postřižín - rekonstrukce povrchů komunikací včetně chodníků</t>
  </si>
  <si>
    <t>36/2019/DOP</t>
  </si>
  <si>
    <t>Statické zajištění silnice III/6031 v obci Senohraby</t>
  </si>
  <si>
    <t>37/2019/DOP</t>
  </si>
  <si>
    <t>III/32924 Všechlapy</t>
  </si>
  <si>
    <t>38/2019/DOP</t>
  </si>
  <si>
    <t>III/1304 Vlkaneč - hr.kraje</t>
  </si>
  <si>
    <t>39/2019/DOP</t>
  </si>
  <si>
    <t>II/125 Vlašim, Vlasákova ul. (mezi OK a mostem 125-019)</t>
  </si>
  <si>
    <t>40/2019/DOP</t>
  </si>
  <si>
    <t>Trhliny oblast KH</t>
  </si>
  <si>
    <t>41/2019/DOP</t>
  </si>
  <si>
    <t>Protihlukové opatření Bystřice</t>
  </si>
  <si>
    <t>42/2019/DOP</t>
  </si>
  <si>
    <t>Protihlukové opatření Přestavlky</t>
  </si>
  <si>
    <t>43/2019/DOP</t>
  </si>
  <si>
    <t>Protihlukové opatření Benešov</t>
  </si>
  <si>
    <t>44/2019/DOP</t>
  </si>
  <si>
    <t>III/11554 Hluboš - odvodnění</t>
  </si>
  <si>
    <t>45/2019/DOP</t>
  </si>
  <si>
    <t>II/125 Kamberk, svodidla</t>
  </si>
  <si>
    <t>46/2019/DOP</t>
  </si>
  <si>
    <t>II/610 od hr. okresu k III/2752</t>
  </si>
  <si>
    <t>47/2019/DOP</t>
  </si>
  <si>
    <t>III/0075 Dolany - Hostouň</t>
  </si>
  <si>
    <t>48/2019/DOP</t>
  </si>
  <si>
    <t>III/3392 - křiž.II/339 Červené Janovice - Zhoř</t>
  </si>
  <si>
    <t>49/2019/DOP</t>
  </si>
  <si>
    <t>III/39911 Klipec po křižovatku III/32912</t>
  </si>
  <si>
    <t>50/2019/DOP</t>
  </si>
  <si>
    <t>III/23712 Hřešice</t>
  </si>
  <si>
    <t>51/2019/DOP</t>
  </si>
  <si>
    <t>II/229, III/2276 Petrovice</t>
  </si>
  <si>
    <t>52/2019/DOP</t>
  </si>
  <si>
    <t>III/10126, III/10125 Mezouň</t>
  </si>
  <si>
    <t>53/2019/DOP</t>
  </si>
  <si>
    <t>II/115 Hostomice</t>
  </si>
  <si>
    <t>54/2019/DOP</t>
  </si>
  <si>
    <t>II/114, III/03013 Lochovice</t>
  </si>
  <si>
    <t>55/2019/DOP</t>
  </si>
  <si>
    <t>III/23637 Ledce</t>
  </si>
  <si>
    <t>56/2019/DOP</t>
  </si>
  <si>
    <t>III/23639 Kvíc, odvodnění silnice</t>
  </si>
  <si>
    <t>57/2019/DOP</t>
  </si>
  <si>
    <t>III/11614, III/11530 Tetín</t>
  </si>
  <si>
    <t>58/2019/DOP</t>
  </si>
  <si>
    <t>III/259, III/27232 Březovice</t>
  </si>
  <si>
    <t>59/2019/DOP</t>
  </si>
  <si>
    <t>III/2599 Podkováň</t>
  </si>
  <si>
    <t>60/2019/DOP</t>
  </si>
  <si>
    <t>III/27232 Březovice</t>
  </si>
  <si>
    <t>61/2019/DOP</t>
  </si>
  <si>
    <t>III/2751 Nemyslovice</t>
  </si>
  <si>
    <t>62/2019/DOP</t>
  </si>
  <si>
    <t>II/273 Mělník</t>
  </si>
  <si>
    <t>63/2019/DOP</t>
  </si>
  <si>
    <t>III/10163, III/10170, III/1137, III/1135 Přišimasy</t>
  </si>
  <si>
    <t>64/2019/DOP</t>
  </si>
  <si>
    <t>III/10814, III/10815 Přistoupim</t>
  </si>
  <si>
    <t>65/2019/DOP</t>
  </si>
  <si>
    <t>III/32812 Opolany</t>
  </si>
  <si>
    <t>66/2019/DOP</t>
  </si>
  <si>
    <t>III/12550 Polepy</t>
  </si>
  <si>
    <t>67/2019/DOP</t>
  </si>
  <si>
    <t>Ii/107 Všechromy</t>
  </si>
  <si>
    <t>68/2019/DOP</t>
  </si>
  <si>
    <t>III/10176, III/10172 Doubek</t>
  </si>
  <si>
    <t>69/2019/DOP</t>
  </si>
  <si>
    <t>III/10814, III/1132 Tuchoraz</t>
  </si>
  <si>
    <t>70/2019/DOP</t>
  </si>
  <si>
    <t>II/119 Drhovy</t>
  </si>
  <si>
    <t>71/2019/DOP</t>
  </si>
  <si>
    <t>II/119 Rybníky</t>
  </si>
  <si>
    <t>72/2019/DOP</t>
  </si>
  <si>
    <t>III/10226 Daleké Dušníky</t>
  </si>
  <si>
    <t>73/2019/DOP</t>
  </si>
  <si>
    <t>III/10227, III/10226a Druhlice</t>
  </si>
  <si>
    <t>74/2019/DOP</t>
  </si>
  <si>
    <t>III/11816 Višňová</t>
  </si>
  <si>
    <t>75/2019/DOP</t>
  </si>
  <si>
    <t>III/00410 Starosedlský Hrádek</t>
  </si>
  <si>
    <t>76/2019/DOP</t>
  </si>
  <si>
    <t>II/120, III/10529 Sedlec - Prčice</t>
  </si>
  <si>
    <t>77/2019/DOP</t>
  </si>
  <si>
    <t>III/11441, III/10519 Křečovice</t>
  </si>
  <si>
    <t>78/2019/DOP</t>
  </si>
  <si>
    <t>Příprava a zabezpečení staveb cyklostezek</t>
  </si>
  <si>
    <t>79/2019/DOP</t>
  </si>
  <si>
    <t>III/00331 Slavkov, most ev.č. 00331-5</t>
  </si>
  <si>
    <t>80/2019/DOP</t>
  </si>
  <si>
    <t>2427-1 Most přes strouhu před obcí Klíčany</t>
  </si>
  <si>
    <t>81/2019/DOP</t>
  </si>
  <si>
    <t>III/23621 Karlova Ves, most ev.č.23621-1 přes potok Klučná</t>
  </si>
  <si>
    <t>82/2019/DOP</t>
  </si>
  <si>
    <t>III/23314  Broumy,  Rekonstrukce mostu ev.č. 23314– 4 , most přes potok před obcí Karlov</t>
  </si>
  <si>
    <t>83/2019/DOP</t>
  </si>
  <si>
    <t>III/27612-1, Husí Lhota, most ev.č.27612-1 přes meliorační sběrač</t>
  </si>
  <si>
    <t>84/2019/DOP</t>
  </si>
  <si>
    <t>III/12550 Červené Pečky, most ev.č. 12550-3, havarijní oprava</t>
  </si>
  <si>
    <t>85/2019/DOP</t>
  </si>
  <si>
    <t>III/1182 Zaječov, most ev.č.1182 přes Mourový potok v obci Zaječov</t>
  </si>
  <si>
    <t>86/2019/DOP</t>
  </si>
  <si>
    <t>BESIP svodidla obl.Kutná Hora 2018</t>
  </si>
  <si>
    <t>87/2019/DOP</t>
  </si>
  <si>
    <t>Mobilní váhy pro kamióny</t>
  </si>
  <si>
    <t>CELKEM kapitola 04 - Odbor dopravy</t>
  </si>
  <si>
    <t>1/2019/ŠKO</t>
  </si>
  <si>
    <t>0003388</t>
  </si>
  <si>
    <t>026-13/2016/RK ze dne 4.4.16        012-22/2016/ZK ze dne 25.4.16</t>
  </si>
  <si>
    <t>SOŠ a SOU Hořovice</t>
  </si>
  <si>
    <t>Rekonstrukce staré budovy výukového centra Tlustice 2.etapa</t>
  </si>
  <si>
    <t>2/2019/ŠKO</t>
  </si>
  <si>
    <t>0003389</t>
  </si>
  <si>
    <t>SOŠ a SOU řemesel Kutná Hora</t>
  </si>
  <si>
    <t>Rekonstrukce dílen SOŠ a SOU řemesel (stavební práce, strojní vybavení, software)</t>
  </si>
  <si>
    <t>3/2019/ŠKO</t>
  </si>
  <si>
    <t>0003709</t>
  </si>
  <si>
    <t>071-29/2016/RK ze dne 29.8.16               012-24/2016/ZK ze dne 19.9.2016</t>
  </si>
  <si>
    <t>Gymnázium Říčany, Komenského 1280</t>
  </si>
  <si>
    <t>Výstavba nové tělocvičny u Gymnázia Říčany</t>
  </si>
  <si>
    <t>4/2019/ŠKO</t>
  </si>
  <si>
    <t>0003676</t>
  </si>
  <si>
    <t xml:space="preserve">016-06/2017/RK ze dne 16.2.2017 022-04/2017/ZK ze dne 7.3.2017     </t>
  </si>
  <si>
    <t>Gymnázium Jiřího Ortena v Kutné Hoře</t>
  </si>
  <si>
    <t>Optimalizace energetické bilance budovy Gymnázia Jiřího Ortena v Kutné Hoře</t>
  </si>
  <si>
    <t>5/2019/ŠKO</t>
  </si>
  <si>
    <t>0003844</t>
  </si>
  <si>
    <t>VOŠ a SZeŠ Benešov</t>
  </si>
  <si>
    <t>Energetické úspory VOŠ a SZeŠ Benešov</t>
  </si>
  <si>
    <t>6/2019/ŠKO</t>
  </si>
  <si>
    <t>0003847</t>
  </si>
  <si>
    <t>Gymnázium Dr. Josefa Pekaře Mladá Boleslav</t>
  </si>
  <si>
    <t>Rekonstrukce elektrických rozvodů a svítidel</t>
  </si>
  <si>
    <t>7/2019/ŠKO</t>
  </si>
  <si>
    <t>0003848</t>
  </si>
  <si>
    <t>Gymnázium Benešov</t>
  </si>
  <si>
    <t>Výstavba tělocvičny Gymnázia Benešov</t>
  </si>
  <si>
    <t>8/2019/ŠKO</t>
  </si>
  <si>
    <t>0004086</t>
  </si>
  <si>
    <t>Obchodní akademie, Střední pedagogická škola a Jazyková škola s právem státní jazykové zkoušky, Beroun, U Stadionu 486</t>
  </si>
  <si>
    <t>Výměna oken včetně parapetů</t>
  </si>
  <si>
    <t>9/2019/ŠKO</t>
  </si>
  <si>
    <t>0004071</t>
  </si>
  <si>
    <t>Střední průmyslová škola stavební a Obchodní akademie, Kladno, Cyrila Boudy 2954</t>
  </si>
  <si>
    <t>Celková rekonstrukce atletického hřiště</t>
  </si>
  <si>
    <t>10/2019/ŠKO</t>
  </si>
  <si>
    <t>0004075</t>
  </si>
  <si>
    <t>Střední škola designu a řemesel Kladno</t>
  </si>
  <si>
    <t>Změna centrálního vytápění na plynovou kotelnu</t>
  </si>
  <si>
    <t>11/2019/ŠKO</t>
  </si>
  <si>
    <t>0004076</t>
  </si>
  <si>
    <t>PD a zateplení střechy budovy školy</t>
  </si>
  <si>
    <t>12/2019/ŠKO</t>
  </si>
  <si>
    <t>0004053</t>
  </si>
  <si>
    <t xml:space="preserve">Střední zdravotnická škola a Vyšší odborná škola zdravotnická, Kolín, Karoliny Světlé 135 </t>
  </si>
  <si>
    <t xml:space="preserve">Rekonstrukce vnitřní silnoproudé elektroinstalace </t>
  </si>
  <si>
    <t>13/2019/ŠKO</t>
  </si>
  <si>
    <t>0004054</t>
  </si>
  <si>
    <t>Rekonstrukce výměníkové stanice</t>
  </si>
  <si>
    <t>14/2019/ŠKO</t>
  </si>
  <si>
    <t>0004055</t>
  </si>
  <si>
    <t>Základní škola a Praktická škola, Český Brod, Žitomířská 1359</t>
  </si>
  <si>
    <t>Zateplení střechy, oprava obložení stropu a stěn tělocvičny</t>
  </si>
  <si>
    <t>15/2019/ŠKO</t>
  </si>
  <si>
    <t>0004056</t>
  </si>
  <si>
    <t>Vybavení odborných učeben</t>
  </si>
  <si>
    <t>16/2019/ŠKO</t>
  </si>
  <si>
    <t>0004091</t>
  </si>
  <si>
    <t>Vyšší odborná škola, Střední průmyslová škola a Jazyková škola s právem státní jazykové zkoušky, Kutná Hora, Masarykova 197</t>
  </si>
  <si>
    <t>Výměna kotlů, rekonstrukce kotelny a nový rozvod tepla</t>
  </si>
  <si>
    <t>17/2019/ŠKO</t>
  </si>
  <si>
    <t>0004093</t>
  </si>
  <si>
    <t>Střední odborná škola a Střední odborné učiliště řemesel, Kutná Hora, Čáslavská 202</t>
  </si>
  <si>
    <t>REKO soc. zařízení DM včetně revitalizace krytu</t>
  </si>
  <si>
    <t>18/2019/ŠKO</t>
  </si>
  <si>
    <t>0004063</t>
  </si>
  <si>
    <t>Základní škola speciální, Mladá Boleslav, Václavkova 950</t>
  </si>
  <si>
    <t>Nový objekt základní školy speciální</t>
  </si>
  <si>
    <t>19/2019/ŠKO</t>
  </si>
  <si>
    <t>0004064</t>
  </si>
  <si>
    <t>Střední odborná škola a Střední odborné učiliště, Horky nad Jizerou 35</t>
  </si>
  <si>
    <t>PD - změna vytápění budovy školy - zámek</t>
  </si>
  <si>
    <t>20/2019/ŠKO</t>
  </si>
  <si>
    <t>0004066</t>
  </si>
  <si>
    <t>Základní umělecká škola B. M. Černohorského, Nymburk, Palackého třída 574</t>
  </si>
  <si>
    <t>Stavební úpravy v podkroví budovy ZUŠ Nymburk</t>
  </si>
  <si>
    <t>21/2019/ŠKO</t>
  </si>
  <si>
    <t>0004096</t>
  </si>
  <si>
    <t>Střední zemědělská škola, Brandýs nad Labem - Stará Boleslav, Zápská 302</t>
  </si>
  <si>
    <t>PD a zateplení budovy</t>
  </si>
  <si>
    <t>22/2019/ŠKO</t>
  </si>
  <si>
    <t>0004686</t>
  </si>
  <si>
    <t>051-39/2017/RK ze dne 13.11.17; 028-11/2017/ZK ze dne 5.12.17</t>
  </si>
  <si>
    <t>Dům dětí a mládeže Beroun</t>
  </si>
  <si>
    <t>Rekonstrukce objektu bývalého internátu</t>
  </si>
  <si>
    <t>23/2019/ŠKO</t>
  </si>
  <si>
    <t>0004797</t>
  </si>
  <si>
    <t>041-02/2018/RK ze dne 15.1.2018; 015-12/2018/ZK ze dne 29.1.2018</t>
  </si>
  <si>
    <t>Vyšší odborná škola a Střední zemědělská škola, Benešov, Mendelova 131</t>
  </si>
  <si>
    <t>Pořízení nové kotelny</t>
  </si>
  <si>
    <t>24/2019/ŠKO</t>
  </si>
  <si>
    <t>0004798</t>
  </si>
  <si>
    <t>Střední odborná škola a Střední odborné učiliště, Hořovice, Palackého náměstí 100</t>
  </si>
  <si>
    <t>Rekonstrukce kotelny</t>
  </si>
  <si>
    <t>25/2019/ŠKO</t>
  </si>
  <si>
    <t>0004799</t>
  </si>
  <si>
    <t>Rekonstrukce kotelny školy</t>
  </si>
  <si>
    <t>26/2019/ŠKO</t>
  </si>
  <si>
    <t>0004773</t>
  </si>
  <si>
    <t xml:space="preserve">Základní škola, Mateřská škola speciální a Praktická škola, Jesenice, Plzeňská 63 </t>
  </si>
  <si>
    <t>Výtah - internát</t>
  </si>
  <si>
    <t>27/2019/ŠKO</t>
  </si>
  <si>
    <t>0004747</t>
  </si>
  <si>
    <t>Střední lesnická škola a Střední odborné učiliště, Křivoklát, Písky 181</t>
  </si>
  <si>
    <t>Výstavba centrální kotelny</t>
  </si>
  <si>
    <t>28/2019/ŠKO</t>
  </si>
  <si>
    <t>0004775</t>
  </si>
  <si>
    <t>Rekonstrukce výtahu - havarijní stav</t>
  </si>
  <si>
    <t>29/2019/ŠKO</t>
  </si>
  <si>
    <t>0004776</t>
  </si>
  <si>
    <t>Střední odborné učiliště potravinářské, Jílové u Prahy, Šenflukova 220</t>
  </si>
  <si>
    <t xml:space="preserve">Rekonstrukce kotelny - změna elektrokotelny na kotelnu na spalování štěpky </t>
  </si>
  <si>
    <t>30/2019/ŠKO</t>
  </si>
  <si>
    <t>0004965</t>
  </si>
  <si>
    <t>053-12/2018/Rk ze dne 6.4.2018         033-13/2018/ZK ze dne 26.4.2018</t>
  </si>
  <si>
    <t>Střední odborná škola a Střední odborné učiličtě, Nymburk, V Kolonii 1804</t>
  </si>
  <si>
    <t>Výměna výtahů</t>
  </si>
  <si>
    <t>31/2019/ŠKO</t>
  </si>
  <si>
    <t>0004988</t>
  </si>
  <si>
    <t>Komplexní rekonstrukce kanalizace v celém areálu školy</t>
  </si>
  <si>
    <t>32/2019/ŠKO</t>
  </si>
  <si>
    <t>0004989</t>
  </si>
  <si>
    <t>Základní škola a Dětský domov Sedlec-Prčice, Přestavlky 1, příspěvková organizace</t>
  </si>
  <si>
    <t>Osobní automobil - minibus - 9 míst</t>
  </si>
  <si>
    <t>33/2019/ŠKO</t>
  </si>
  <si>
    <t>0004990</t>
  </si>
  <si>
    <t>Dětský domov a Školní jídelna, Pyšely, Senohrabská 112</t>
  </si>
  <si>
    <t>Rekonstrukce DD a ŠJ</t>
  </si>
  <si>
    <t>34/2019/ŠKO</t>
  </si>
  <si>
    <t>0004937</t>
  </si>
  <si>
    <t>Základní umělecká škola Josefa Slavíka, Hořovice, Palackého náměstí 253</t>
  </si>
  <si>
    <t>Výstavba a rekonstrukce sociálního zařízení v budově ZUŠ</t>
  </si>
  <si>
    <t>35/2019/ŠKO</t>
  </si>
  <si>
    <t>0004967</t>
  </si>
  <si>
    <t>Dům dětí a mládeže „OSTROV“, Slaný, Šultysova 518</t>
  </si>
  <si>
    <t>Zavedení elektřiny - rekreační chata Bilichov</t>
  </si>
  <si>
    <t>36/2019/ŠKO</t>
  </si>
  <si>
    <t>0004959</t>
  </si>
  <si>
    <t>Střední odborná škola, Český Brod - Liblice, Školní 145</t>
  </si>
  <si>
    <t>Bezbariérové WC</t>
  </si>
  <si>
    <t>37/2019/ŠKO</t>
  </si>
  <si>
    <t>0004960</t>
  </si>
  <si>
    <t>Základní škola, Mateřská škola a Praktická škola Kolín, příspěvková organizace</t>
  </si>
  <si>
    <t>Bezbarierový přístup do školní jídelny</t>
  </si>
  <si>
    <t>38/2019/ŠKO</t>
  </si>
  <si>
    <t>0004961</t>
  </si>
  <si>
    <t>Gymnázium Františka Palackého, Neratovice, Masarykova 450</t>
  </si>
  <si>
    <t>PD - půdní vestavba a nástavba</t>
  </si>
  <si>
    <t>39/2019/ŠKO</t>
  </si>
  <si>
    <t>0004962</t>
  </si>
  <si>
    <t>Střední škola oděvního a grafického designu, Lysá nad Labem, Stržiště 475</t>
  </si>
  <si>
    <t>Sociální zařízení v budově školy (č.p. 475)</t>
  </si>
  <si>
    <t>40/2019/ŠKO</t>
  </si>
  <si>
    <t>0004994</t>
  </si>
  <si>
    <t>Školní statek Středočeského kraje, příspěvková organizace</t>
  </si>
  <si>
    <t>Obnova vinice v areálu školního statku</t>
  </si>
  <si>
    <t>41/2019/ŠKO</t>
  </si>
  <si>
    <t>0004968</t>
  </si>
  <si>
    <t>Střední odborné učiliště, Sedlčany, Petra Bezruče 364</t>
  </si>
  <si>
    <t>Plynofikace budovy školy 1. etapa</t>
  </si>
  <si>
    <t>42/2019/ŠKO</t>
  </si>
  <si>
    <t>0004969</t>
  </si>
  <si>
    <t xml:space="preserve">Odborné učiliště, Praktická škola, Základní škola a Mateřská škola Příbram IV, příspěvková organizace </t>
  </si>
  <si>
    <t>Rekonstrukce školního zařízení</t>
  </si>
  <si>
    <t>43/2019/ŠKO</t>
  </si>
  <si>
    <t>0005176</t>
  </si>
  <si>
    <t>058-19/2018/RK ze dne 4.6.2018       035-14/2018/ZK ze dne 25.6.2018</t>
  </si>
  <si>
    <t xml:space="preserve">Střední odborné učiliště, Nové Strašecí, Sportovní 1135 </t>
  </si>
  <si>
    <t>Oprava a zateplení fasády školy</t>
  </si>
  <si>
    <t>44/2019/ŠKO</t>
  </si>
  <si>
    <t>0005148</t>
  </si>
  <si>
    <t xml:space="preserve">Integrovaná střední škola, Mladá Boleslav, Na Karmeli 206 </t>
  </si>
  <si>
    <t>Stroj na výrobu cukroví a pečiva</t>
  </si>
  <si>
    <t>45/2019/ŠKO</t>
  </si>
  <si>
    <t>0005150</t>
  </si>
  <si>
    <t xml:space="preserve">Obchodní akademie, Vlašim, V Sadě 1565 </t>
  </si>
  <si>
    <t>Zateplení objektu</t>
  </si>
  <si>
    <t>46/2019/ŠKO</t>
  </si>
  <si>
    <t>0005149</t>
  </si>
  <si>
    <t xml:space="preserve">Dětský domov, Praktická škola, Základní škola a Mateřská škola Nymburk, příspěvková organizace </t>
  </si>
  <si>
    <t>Nákup vozidla pro dětský domov</t>
  </si>
  <si>
    <t>47/2019/ŠKO</t>
  </si>
  <si>
    <t>0005175</t>
  </si>
  <si>
    <t>Střední odborné učiliště, Hluboš 178</t>
  </si>
  <si>
    <t>Pořízení dvou serverů</t>
  </si>
  <si>
    <t>48/2019/ŠKO</t>
  </si>
  <si>
    <t>0005151</t>
  </si>
  <si>
    <t>Střední odborná škola a Střední odborné učiliště, Vlašim, Zámek 1</t>
  </si>
  <si>
    <t>Koupě pozemků pod areálem odloučeného pracoviště SOŠ a SOU Vlašim v obci Tehov</t>
  </si>
  <si>
    <t>BEZ VZ</t>
  </si>
  <si>
    <t>49/2019/ŠKO</t>
  </si>
  <si>
    <t xml:space="preserve">Střední průmyslová škola, Vlašim, Komenského 41 </t>
  </si>
  <si>
    <t xml:space="preserve">Olepovačka hran </t>
  </si>
  <si>
    <t>50/2019/ŠKO</t>
  </si>
  <si>
    <t xml:space="preserve">Workoutové streetové hřiště </t>
  </si>
  <si>
    <t>51/2019/ŠKO</t>
  </si>
  <si>
    <t>Fotbalová miniaréna – tělesná výchova a sport</t>
  </si>
  <si>
    <t>52/2019/ŠKO</t>
  </si>
  <si>
    <t xml:space="preserve">Dětský domov a Školní jídelna, Pyšely, Senohrabská 112  </t>
  </si>
  <si>
    <t xml:space="preserve">Osobní automobil 9 míst </t>
  </si>
  <si>
    <t>53/2019/ŠKO</t>
  </si>
  <si>
    <t xml:space="preserve">Dům dětí a mládeže „Na Výstavišti“, Mladá Boleslav, Husova 201  </t>
  </si>
  <si>
    <t>Celková obnova chatek a klubovny v Bezdědicích</t>
  </si>
  <si>
    <t>54/2019/ŠKO</t>
  </si>
  <si>
    <t xml:space="preserve">Střední odborná škola a Střední odborné učiliště, Horky nad Jizerou 35 </t>
  </si>
  <si>
    <t>Work out – sportovní zařízení pro školní zahradu</t>
  </si>
  <si>
    <t>55/2019/ŠKO</t>
  </si>
  <si>
    <t xml:space="preserve">Střední škola oděvního a grafického designu, Lysá nad Labem, Stržiště 475 </t>
  </si>
  <si>
    <t>Výtah na domově mládeže</t>
  </si>
  <si>
    <t>56/2019/ŠKO</t>
  </si>
  <si>
    <t xml:space="preserve">Střední zdravotnická škola a Vyšší odborná škola zdravotnická, Nymburk, Soudní 20 </t>
  </si>
  <si>
    <t xml:space="preserve">Půdní vestavba učeben </t>
  </si>
  <si>
    <t>57/2019/ŠKO</t>
  </si>
  <si>
    <t>Osobní výtah</t>
  </si>
  <si>
    <t>58/2019/ŠKO</t>
  </si>
  <si>
    <t>Střední odborná škola a Střední odborné učiliště, Městec Králové, T. G. Masaryka 4</t>
  </si>
  <si>
    <t>Soustruh</t>
  </si>
  <si>
    <t>59/2019/ŠKO</t>
  </si>
  <si>
    <t xml:space="preserve">Střední odborná škola a Střední odborné učiliště, Městec Králové, T. G. Masaryka 4 </t>
  </si>
  <si>
    <t xml:space="preserve">Zhotovení Work out hřiště </t>
  </si>
  <si>
    <t>60/2019/ŠKO</t>
  </si>
  <si>
    <t>Střední průmyslová škola a Vyšší odborná škola, Kladno, Jana Palacha 1840 – Zhotovení Work out hřiště</t>
  </si>
  <si>
    <t>Střední průmyslová škola a Vyšší odborná škola, Kladno, Jana Palacha 1840</t>
  </si>
  <si>
    <t>Zhotovení Work out hřiště</t>
  </si>
  <si>
    <t>61/2019/ŠKO</t>
  </si>
  <si>
    <t>Dětský domov a Školní jídelna, Nové Strašecí, Okružní 647</t>
  </si>
  <si>
    <t>62/2019/ŠKO</t>
  </si>
  <si>
    <t>Gymnázium J. S. Machara, Brandýs nad labem - Stará Boleslav</t>
  </si>
  <si>
    <t>Modernizace a rekonstrukce fyzikálního areálu školy</t>
  </si>
  <si>
    <t>63/2019/ŠKO</t>
  </si>
  <si>
    <t>PD na rekonstrukci dílny OV na svařovnu</t>
  </si>
  <si>
    <t>64/2019/ŠKO</t>
  </si>
  <si>
    <t>Odkoupení pozemku (vinice Mělník)</t>
  </si>
  <si>
    <t>65/2019/ŠKO</t>
  </si>
  <si>
    <t>Střední průmyslová škola, Vlašim, Komenského 41</t>
  </si>
  <si>
    <t>Automobil</t>
  </si>
  <si>
    <t>66/2019/ŠKO</t>
  </si>
  <si>
    <t>Gymnázium Joachima Barranda, Beroun, Talichova 824</t>
  </si>
  <si>
    <t>Tělocvična pro Gymnázium Joachima Barranda</t>
  </si>
  <si>
    <t>CELKEM kapitola 05 - Odbor školství, mládeže a sportu</t>
  </si>
  <si>
    <t>1/2019/KUL</t>
  </si>
  <si>
    <t>0001913</t>
  </si>
  <si>
    <t>036-23/2011/RK ze dne 30.05.11            043-16/2011/ZK ze dne  06.06.11</t>
  </si>
  <si>
    <t>Oblastní  muzeum Praha - východ</t>
  </si>
  <si>
    <t>Památník národního útlaku a odboje Panenské Břežany - III. etapa zahrada</t>
  </si>
  <si>
    <t>Změna rozpisu financování</t>
  </si>
  <si>
    <t>2/2019/KUL</t>
  </si>
  <si>
    <t>0002405</t>
  </si>
  <si>
    <t>008-08/2013/RK ze dne 25.02.13                004-03/2013/ZK ze dne 11.03.13</t>
  </si>
  <si>
    <t>Muzeum Mladoboleslavska</t>
  </si>
  <si>
    <t>Letecké muzeum Metoděje Vlacha - ozvučení</t>
  </si>
  <si>
    <t>Akce ukončena</t>
  </si>
  <si>
    <t>3/2019/KUL</t>
  </si>
  <si>
    <t>0003338</t>
  </si>
  <si>
    <t>Galerie Středočeského kraje</t>
  </si>
  <si>
    <t>Fixace nohou venkovního pódia</t>
  </si>
  <si>
    <t>4/2019/KUL</t>
  </si>
  <si>
    <t>0003401</t>
  </si>
  <si>
    <t>Rabasova galerie Rakovník</t>
  </si>
  <si>
    <t>Stavební úpravy a dostavba galerie - nákup rodinného domu č.p. 98</t>
  </si>
  <si>
    <t>5/2019/KUL</t>
  </si>
  <si>
    <t>0003838</t>
  </si>
  <si>
    <t>České muzeum stříbra Kutná Hora</t>
  </si>
  <si>
    <t>Výstavba knihovny Českého muzea stříbra v Kutné Hoře</t>
  </si>
  <si>
    <t>6/2019/KUL</t>
  </si>
  <si>
    <t>0003407</t>
  </si>
  <si>
    <t>Regionální muzeum v Kolíně</t>
  </si>
  <si>
    <t>Zřízení expozic a centrálního depozitáře Regionálního muzea v Kolíně v areálu tvrze v Hradeníně</t>
  </si>
  <si>
    <t>12/2019</t>
  </si>
  <si>
    <t>7/2019/KUL</t>
  </si>
  <si>
    <t>0003840</t>
  </si>
  <si>
    <t>Středočeské muzeum v Roztokách u Prahy</t>
  </si>
  <si>
    <t>Archeologická interaktivní expozice Stopami věků - projektová dokumentace</t>
  </si>
  <si>
    <t>12/2020</t>
  </si>
  <si>
    <t>8/2019/KUL</t>
  </si>
  <si>
    <t>0004013</t>
  </si>
  <si>
    <t>007-09/2017/RK ze dne 9.3.2017; 040-23/2017/RK ze dne 15.6.17   038-07/2017/ZK ze dne 27.6.2017</t>
  </si>
  <si>
    <t>Galerie středočeského kraje</t>
  </si>
  <si>
    <t>Vybudování kongresového centra v budově parkovacího domu</t>
  </si>
  <si>
    <t>9/2019/KUL</t>
  </si>
  <si>
    <t>0004358</t>
  </si>
  <si>
    <t>060-26/2017/RK ze dne 20.7.2017; 044-36/2017/RK ze dne 12.10.17; 009-10/2017/ZK ze dne 24.10.2017</t>
  </si>
  <si>
    <t>Umístění poutače vojenského letounu před Letecké muzeum Metoděje Vlacha</t>
  </si>
  <si>
    <t>10/2019/KUL</t>
  </si>
  <si>
    <t>0004361</t>
  </si>
  <si>
    <t>Oblastní muzeum Praha-východ</t>
  </si>
  <si>
    <t>Vybudování historické koupelny včetně dobového vybavení v PNÚO Panenské Břežany  - I. a II. NP</t>
  </si>
  <si>
    <t>11/2019/KUL</t>
  </si>
  <si>
    <t>0004363</t>
  </si>
  <si>
    <t>Výstavba schodiště z chodby na půdu v Arnoldinovském domě</t>
  </si>
  <si>
    <t>6/2019</t>
  </si>
  <si>
    <t>12/2019/KUL</t>
  </si>
  <si>
    <t>0004357</t>
  </si>
  <si>
    <t>Nákup pozemku v areálu Muzea lidových staveb v Kouřimi</t>
  </si>
  <si>
    <t>13/2019/KUL</t>
  </si>
  <si>
    <t>0004463</t>
  </si>
  <si>
    <t>Památník Karla Čapka ve Staré Huti u Dobříše</t>
  </si>
  <si>
    <t>Výstavba čistírny odpadních vod</t>
  </si>
  <si>
    <t>14/2019/KUL</t>
  </si>
  <si>
    <t>0004466</t>
  </si>
  <si>
    <t>Výměna kotlů na vytápění ústředního topení v Arnoldinovském domě</t>
  </si>
  <si>
    <t>15/2019/KUL</t>
  </si>
  <si>
    <t>0004468</t>
  </si>
  <si>
    <t>Muzeum Českého krasu</t>
  </si>
  <si>
    <t>Projektová příprava rekonstrukce</t>
  </si>
  <si>
    <t>3/2019</t>
  </si>
  <si>
    <t>16/2019/KUL</t>
  </si>
  <si>
    <t>0004609</t>
  </si>
  <si>
    <t>017-34/2017/RK ze dne 21. 9. 17; 051-39/2017/RK ze dne 13.11.17; 028-11/2017/ZK ze dne 5.12.17</t>
  </si>
  <si>
    <t>Ústav archeologické a památkové péče středních Čech</t>
  </si>
  <si>
    <t>Pořízení 3 služebních vozu pro Ústav archeologické a památkové péče středních Čech</t>
  </si>
  <si>
    <t>17/2019/KUL</t>
  </si>
  <si>
    <t>0004612</t>
  </si>
  <si>
    <t xml:space="preserve">Polabské muzeum </t>
  </si>
  <si>
    <t>Pořízení služebního vozu pro Polabské muzeum</t>
  </si>
  <si>
    <t>18/2019/KUL</t>
  </si>
  <si>
    <t>0004615</t>
  </si>
  <si>
    <t>Památník A. Dvořáka ve Vysoké u Příbrami</t>
  </si>
  <si>
    <t>Pořízení služebního vozu pro Památník A. Dvořáka ve Vysoké u Příbrami</t>
  </si>
  <si>
    <t>19/2019/KUL</t>
  </si>
  <si>
    <t>0005085</t>
  </si>
  <si>
    <t>114-12/2018/ZK ze dne 29.1.2018</t>
  </si>
  <si>
    <t>Sbírkotvorná činnost příspěvkových organizací - rozšiřování sbírek nákupem předmětů</t>
  </si>
  <si>
    <t>20/2019/KUL</t>
  </si>
  <si>
    <t>0005086</t>
  </si>
  <si>
    <t>První splátka koupě zámku v Přerově nad Labem (splátky hodnoty nemovitosti jsou naplánovány na 5 let)</t>
  </si>
  <si>
    <t>21/2019/KUL</t>
  </si>
  <si>
    <t>0005152</t>
  </si>
  <si>
    <t>Polabské muzeum</t>
  </si>
  <si>
    <t>Rekonstrukce sociálního zařízení pro návštěvníky v areálu Polabského národopisného muzea v Přerově nad Labem</t>
  </si>
  <si>
    <t>22/2019/KUL</t>
  </si>
  <si>
    <t>0005153</t>
  </si>
  <si>
    <t>Regionální muzeum v Jílovém u Prahy</t>
  </si>
  <si>
    <t>Nákup pozemku v areálu Regionálního muzea v Jílovém u Prahy, p. o.</t>
  </si>
  <si>
    <t>Snížení celkových nákladů</t>
  </si>
  <si>
    <t>06/2019</t>
  </si>
  <si>
    <t>23/2019/KUL</t>
  </si>
  <si>
    <t>0005185</t>
  </si>
  <si>
    <t>Úprava prostoru pokladny muzea včetně nového vybavení</t>
  </si>
  <si>
    <t>24/2019/KUL</t>
  </si>
  <si>
    <t>0005186</t>
  </si>
  <si>
    <t>Statické zajištění stodoly v areálu Polabského národopisného muzea Přerov nad Labem</t>
  </si>
  <si>
    <t>25/2019/KUL</t>
  </si>
  <si>
    <t>0005187</t>
  </si>
  <si>
    <t>Hornické muzeum Příbram</t>
  </si>
  <si>
    <t>Rozšíření Skanzenu V. Chlumec o objekty z Mokřan a Řikova</t>
  </si>
  <si>
    <t>26/2019/KUL</t>
  </si>
  <si>
    <t>0005455</t>
  </si>
  <si>
    <t xml:space="preserve">Sládečkovo vlastivědné muzeum v Kladně </t>
  </si>
  <si>
    <t>Celková obnova objektu Lampovna v Hornickém skanzenu Mayrau ve Vinařicích</t>
  </si>
  <si>
    <t>27/2019/KUL</t>
  </si>
  <si>
    <t>0005456</t>
  </si>
  <si>
    <t xml:space="preserve">Doplnění nábytkových sestav pro návštěvníky </t>
  </si>
  <si>
    <t>28/2019/KUL</t>
  </si>
  <si>
    <t>0005457</t>
  </si>
  <si>
    <t>České muzeum stříbra</t>
  </si>
  <si>
    <t>Výměna venkovního schodiště u východu z dolu</t>
  </si>
  <si>
    <t>29/2019/KUL</t>
  </si>
  <si>
    <t>0005458</t>
  </si>
  <si>
    <t>Zřízení nové přípojky elektřiny Bratronice</t>
  </si>
  <si>
    <t>30/2019/KUL</t>
  </si>
  <si>
    <t>0005459</t>
  </si>
  <si>
    <t>Muzeum Podblanicka</t>
  </si>
  <si>
    <t xml:space="preserve">Muzeum Podblanicka </t>
  </si>
  <si>
    <t xml:space="preserve">Výstavba nového centrálního muzejního depozitáře Benešov </t>
  </si>
  <si>
    <t>31/2019/KUL</t>
  </si>
  <si>
    <t>0005463</t>
  </si>
  <si>
    <t>Nákup pozemku v průmyslové zóně pro centrální depozitář Kolín</t>
  </si>
  <si>
    <t>32/2019/KUL</t>
  </si>
  <si>
    <t>0005464</t>
  </si>
  <si>
    <t>Výstavba nového centrálního muzejního depozitáře Kolín</t>
  </si>
  <si>
    <t>33/2019/KUL</t>
  </si>
  <si>
    <t>Rekonstrukce sociálního zařízení a úprava technického zázemí v Památníku Josefa Lady a jeho dcery v Hrusicích</t>
  </si>
  <si>
    <t>34/2019/KUL</t>
  </si>
  <si>
    <t>Workoutové hřiště u Leteckého muzea Metoděje Vlacha v MB</t>
  </si>
  <si>
    <t>35/2019/KUL</t>
  </si>
  <si>
    <t xml:space="preserve">Rekonstrukce pokladny </t>
  </si>
  <si>
    <t>36/2019/KUL</t>
  </si>
  <si>
    <t>Socha architekta Krohy</t>
  </si>
  <si>
    <t>37/2019/KUL</t>
  </si>
  <si>
    <t xml:space="preserve">Výstavba vstupního objektu ve skanzenu Muzea lidových staveb v Kouřimi </t>
  </si>
  <si>
    <t>38/2019/KUL</t>
  </si>
  <si>
    <t>Rekonstrukce budovy a expozic Vlastivědného muzea Nymburk</t>
  </si>
  <si>
    <t>39/2019/KUL</t>
  </si>
  <si>
    <t>Muzeum T. G. M. Rakovník</t>
  </si>
  <si>
    <t>Muzeum Alice G. Masarykové v Lánech - rekonstrukce objektu a modernizace expozice</t>
  </si>
  <si>
    <t>40/2019/KUL</t>
  </si>
  <si>
    <t>41/2019/KUL</t>
  </si>
  <si>
    <t>Rekonstrukce parku Památníku Antonína Dvořáka</t>
  </si>
  <si>
    <t>42/2019/KUL</t>
  </si>
  <si>
    <t>Vybudování nového topení a čističky vody</t>
  </si>
  <si>
    <t>43/2019/KUL</t>
  </si>
  <si>
    <t xml:space="preserve"> Expanzní nádoby na zvýšení tlaku vody</t>
  </si>
  <si>
    <t>44/2019/KUL</t>
  </si>
  <si>
    <t>Modernizace expozice</t>
  </si>
  <si>
    <t>45/2019/KUL</t>
  </si>
  <si>
    <t>Koupě části pozemku p.č. 402/1 v k.ú. Vysoká u Příbrami</t>
  </si>
  <si>
    <t>46/2019/KUL</t>
  </si>
  <si>
    <t>Zastřešení venkovního schodiště budovy Konírna</t>
  </si>
  <si>
    <t>47/2019/KUL</t>
  </si>
  <si>
    <t>Modernizace galerijního osvětlení expozice systémem LED v Arnoldinovském domě</t>
  </si>
  <si>
    <t>48/2019/KUL</t>
  </si>
  <si>
    <t>Regionální muzeum v Roztokách u Prahy</t>
  </si>
  <si>
    <t>Prodloužení podchodu Roztoky, společná investice SŽDC z roztockého nádraží do zámku</t>
  </si>
  <si>
    <t>CELKEM kapitola 06 - Odbor kultury a památkové péče</t>
  </si>
  <si>
    <t>1/2019/ZDR</t>
  </si>
  <si>
    <t>0001503</t>
  </si>
  <si>
    <t>005-12/2010/RK ze dne 29.03.10                  065-10/2010/ZK ze dne 12.04.10</t>
  </si>
  <si>
    <t>ON Ml. Boleslav, a.s., nem. SČK</t>
  </si>
  <si>
    <t>Generel ON Mladá Boleslav, a.s., nemocnice Středočeského kraje - pavilon 7 (interna), pavilon 37 (parkoviště)</t>
  </si>
  <si>
    <t>Jiné zdroje = prostředky nemocnice</t>
  </si>
  <si>
    <t>2/2019/ZDR</t>
  </si>
  <si>
    <t>0002170</t>
  </si>
  <si>
    <t>066-10/2012/RK ze dne 12.03.12             062-21/2012/ZK ze dne 19.03.12</t>
  </si>
  <si>
    <t>ON Kladno, a.s., nem. SČK</t>
  </si>
  <si>
    <t>Generel nemocnice Kladno - Rekonstrukce bloku C2</t>
  </si>
  <si>
    <t>3/2019/ZDR</t>
  </si>
  <si>
    <t>0002011</t>
  </si>
  <si>
    <t>054-05/2014/RK ze dne 03.02.14               010-10/2014/ZK ze dne 24.02.14</t>
  </si>
  <si>
    <t>Rekonstrukce a dostavba pavilonu č. 4 a 6 ON Mladá Boleslav, a.s., nem. SČK</t>
  </si>
  <si>
    <t>4/2019/ZDR</t>
  </si>
  <si>
    <t>0001500</t>
  </si>
  <si>
    <t xml:space="preserve">025-12/2015/RK ze dne 7.4.2015               007-16/2015/ZK ze dne 27.4.2015  </t>
  </si>
  <si>
    <t>ON Kolín, a.s., nem. SČK</t>
  </si>
  <si>
    <t>Pořízení zdravotnické technologie pro Pavilon "N" - neproplacené dotace ROP</t>
  </si>
  <si>
    <t>Jiné=Soudní spor</t>
  </si>
  <si>
    <t>5/2019/ZDR</t>
  </si>
  <si>
    <t>0003347</t>
  </si>
  <si>
    <t xml:space="preserve">025-12/2015/RK ze dne 7.4.2015               007-16/2015/ZK ze dne 27.4.2015     </t>
  </si>
  <si>
    <t>6/2019/ZDR</t>
  </si>
  <si>
    <t>0003350</t>
  </si>
  <si>
    <t>Dětské centrum Chocerady</t>
  </si>
  <si>
    <t>Konvektomat</t>
  </si>
  <si>
    <t>7/2019/ZDR</t>
  </si>
  <si>
    <t>0003351</t>
  </si>
  <si>
    <t>Nákup kopírovacího stroje</t>
  </si>
  <si>
    <t>8/2019/ZDR</t>
  </si>
  <si>
    <t>0003354</t>
  </si>
  <si>
    <t>ON Kolín, a.s., nem. SČK - LDN Vojkov</t>
  </si>
  <si>
    <t>Rekonstrukce čističky odpadních vod (ČOV)</t>
  </si>
  <si>
    <t>9/2019/ZDR</t>
  </si>
  <si>
    <t>0003392</t>
  </si>
  <si>
    <t>026-13/2016/RK ze dne 4.4.16 ;012-22 /2016/ZK ze dne 25.4.16</t>
  </si>
  <si>
    <t>10/2019/ZDR</t>
  </si>
  <si>
    <t>0002923</t>
  </si>
  <si>
    <t>Dětské centrum Strančice</t>
  </si>
  <si>
    <t>Rekonstrukce dětského centra Chocerady</t>
  </si>
  <si>
    <t>11/2019/ZDR</t>
  </si>
  <si>
    <t>0003750</t>
  </si>
  <si>
    <t>Implementace systému ARBES FEIS v ON Kladno</t>
  </si>
  <si>
    <t>12/2019/ZDR</t>
  </si>
  <si>
    <t>0004205</t>
  </si>
  <si>
    <t>Obnova zdravotnické techniky v havarijním stavu</t>
  </si>
  <si>
    <t>13/2019/ZDR</t>
  </si>
  <si>
    <t>0004305</t>
  </si>
  <si>
    <t>Rekonstrukce pavilónu Patologie - projekt</t>
  </si>
  <si>
    <t>14/2019/ZDR</t>
  </si>
  <si>
    <t>0004306</t>
  </si>
  <si>
    <t>Obnova vozového parku sanitních vozidel</t>
  </si>
  <si>
    <t>15/2019/ZDR</t>
  </si>
  <si>
    <t>0004307</t>
  </si>
  <si>
    <t xml:space="preserve">Zateplení pavilónu V - projekt </t>
  </si>
  <si>
    <t>16/2019/ZDR</t>
  </si>
  <si>
    <t>0004308</t>
  </si>
  <si>
    <t xml:space="preserve">Zateplení pavilónu J - projekt </t>
  </si>
  <si>
    <t>17/2019/ZDR</t>
  </si>
  <si>
    <t>0004310</t>
  </si>
  <si>
    <t>ON Příbram, a.s.</t>
  </si>
  <si>
    <t>Dokončení rekonstrukce křídla D4 monobloku - ambulance a zákrokové sály</t>
  </si>
  <si>
    <t>18/2019/ZDR</t>
  </si>
  <si>
    <t>0004313</t>
  </si>
  <si>
    <t>Zdravotnická záchranná služba Středočeského kraje</t>
  </si>
  <si>
    <t>Zajištění kybernetické bezpečnosti ZZS SČK</t>
  </si>
  <si>
    <t>19/2019/ZDR</t>
  </si>
  <si>
    <t>0004441</t>
  </si>
  <si>
    <t>Rekonstrukce v hlavním pavilonu Nemocnice Kutná Hora</t>
  </si>
  <si>
    <t>20/2019/ZDR</t>
  </si>
  <si>
    <t>0004410</t>
  </si>
  <si>
    <t>Rekonstrukce pavilónu Patologie</t>
  </si>
  <si>
    <t>21/2019/ZDR</t>
  </si>
  <si>
    <t>Rekonstrukce porodního oddělení a lůžkového oddělení intermediální a pooperační péče</t>
  </si>
  <si>
    <t>22/2019/ZDR</t>
  </si>
  <si>
    <t>0004975</t>
  </si>
  <si>
    <t>Vybavení interiérů Chocerady</t>
  </si>
  <si>
    <t>23/2019/ZDR</t>
  </si>
  <si>
    <t>Nem. Rudolfa a Stefanie Benešov, a. s., nem. SČK</t>
  </si>
  <si>
    <t>Komplexní rehabilitační centrum - projektová dokumentace</t>
  </si>
  <si>
    <t>24/2019/ZDR</t>
  </si>
  <si>
    <t>Rekonstrukce interního pavilonu - projektová dokumentace</t>
  </si>
  <si>
    <t>25/2019/ZDR</t>
  </si>
  <si>
    <t>Havarijní stav zastaralé RTG techniky</t>
  </si>
  <si>
    <t>26/2019/ZDR</t>
  </si>
  <si>
    <t>Obnova a modernizace zdravotnické technologie</t>
  </si>
  <si>
    <t>27/2019/ZDR</t>
  </si>
  <si>
    <t>ON Kladno – projektové dokumentace</t>
  </si>
  <si>
    <t>28/2019/ZDR</t>
  </si>
  <si>
    <t>Záložní zdroje - obnova a doplnění</t>
  </si>
  <si>
    <t>29/2019/ZDR</t>
  </si>
  <si>
    <t>Projekty modernizace IT - dofinancování</t>
  </si>
  <si>
    <t>30/2019/ZDR</t>
  </si>
  <si>
    <t>Digitální mamograf s akviziční vyhodnocovací stanicí</t>
  </si>
  <si>
    <t>31/2019/ZDR</t>
  </si>
  <si>
    <t>Projekt a výstavba technicko-hospodářského bloku Chocerady - projektová dokumentace</t>
  </si>
  <si>
    <t>32/2019/ZDR</t>
  </si>
  <si>
    <t>Manipulační plochy a zpevněné plochy pro vozíčkáře včetně projektová dokumentace</t>
  </si>
  <si>
    <t>33/2019/ZDR</t>
  </si>
  <si>
    <t>Automobily pro domácí zdravotní péči</t>
  </si>
  <si>
    <t>34/2019/ZDR</t>
  </si>
  <si>
    <t>Sanitní automobily</t>
  </si>
  <si>
    <t>35/2019/ZDR</t>
  </si>
  <si>
    <t>Oblastní nemocnice Příbram, a. s</t>
  </si>
  <si>
    <t>Lůžkové oddělení paliativní péče</t>
  </si>
  <si>
    <t>36/2019/ZDR</t>
  </si>
  <si>
    <t>Rekonstrukce Dětského centra Chocerady – technickohospodářský objekt</t>
  </si>
  <si>
    <t>37/2019/ZDR</t>
  </si>
  <si>
    <t>Rekonstrukce prostor JIP chirurgického oddělení</t>
  </si>
  <si>
    <t>Jiné zdroje = vlastní prostředky nemocnice.</t>
  </si>
  <si>
    <t>38/2019/ZDR</t>
  </si>
  <si>
    <t>045-24/2018/RK ze dne 6.8.2018
041-15/2018/ZK ze dne 27.8.2019</t>
  </si>
  <si>
    <t>Vybudování kožních ambulancí</t>
  </si>
  <si>
    <t>39/2019/ZDR</t>
  </si>
  <si>
    <t>045-24/2018/RK ze dne 6.8.2018
041-15/2018/ZK ze dne 27.8.2020</t>
  </si>
  <si>
    <t>Modernizace protialkoholní a protitoxikomanické záchytné služby</t>
  </si>
  <si>
    <t>40/2019/ZDR</t>
  </si>
  <si>
    <t>045-24/2018/RK ze dne 6.8.2018
041-15/2018/ZK ze dne 27.8.2021</t>
  </si>
  <si>
    <t>Zvýšení kvality zdravotní péče</t>
  </si>
  <si>
    <t>41/2019/ZDR</t>
  </si>
  <si>
    <t>045-24/2018/RK ze dne 6.8.2018
041-15/2018/ZK ze dne 27.8.2022</t>
  </si>
  <si>
    <t>Bezpečnostní opatření v nemocnici</t>
  </si>
  <si>
    <t>42/2019/ZDR</t>
  </si>
  <si>
    <t>045-24/2018/RK ze dne 6.8.2018
041-15/2018/ZK ze dne 27.8.2023</t>
  </si>
  <si>
    <t xml:space="preserve">Rekonstrukce interního pavilonu </t>
  </si>
  <si>
    <t>43/2019/ZDR</t>
  </si>
  <si>
    <t>045-24/2018/RK ze dne 6.8.2018
041-15/2018/ZK ze dne 27.8.2024</t>
  </si>
  <si>
    <t>Rekonstrukce prostor endocentra</t>
  </si>
  <si>
    <t>44/2019/ZDR</t>
  </si>
  <si>
    <t>045-24/2018/RK ze dne 6.8.2018
041-15/2018/ZK ze dne 27.8.2025</t>
  </si>
  <si>
    <t>Chladící boxy pro THO</t>
  </si>
  <si>
    <t>45/2019/ZDR</t>
  </si>
  <si>
    <t>045-24/2018/RK ze dne 6.8.2018
041-15/2018/ZK ze dne 27.8.2026</t>
  </si>
  <si>
    <t>Smart Chiller, digitizér AGFA - akutní havárie</t>
  </si>
  <si>
    <t>46/2019/ZDR</t>
  </si>
  <si>
    <t>045-24/2018/RK ze dne 6.8.2018
041-15/2018/ZK ze dne 27.8.2027</t>
  </si>
  <si>
    <t>Obměna porodních lůžek</t>
  </si>
  <si>
    <t>47/2019/ZDR</t>
  </si>
  <si>
    <t>045-24/2018/RK ze dne 6.8.2018
041-15/2018/ZK ze dne 27.8.2028</t>
  </si>
  <si>
    <t>Zajištění projektové dokumentace na rekonstrukci křídel D2 a N monobloku</t>
  </si>
  <si>
    <t>48/2019/ZDR</t>
  </si>
  <si>
    <t>Protipožární vybavení</t>
  </si>
  <si>
    <t>49/2019/ZDR</t>
  </si>
  <si>
    <t>Vybavení onkologického stacionáře</t>
  </si>
  <si>
    <t>50/2019/ZDR</t>
  </si>
  <si>
    <t>Výměna antidekubitních matrací</t>
  </si>
  <si>
    <t>51/2019/ZDR</t>
  </si>
  <si>
    <t>Rekonstrukce ústavní jídelny</t>
  </si>
  <si>
    <t>52/2019/ZDR</t>
  </si>
  <si>
    <t>Rekonstrukce trafostanice</t>
  </si>
  <si>
    <t>53/2019/ZDR</t>
  </si>
  <si>
    <t>Rehabilitační přístroje</t>
  </si>
  <si>
    <t>54/2019/ZDR</t>
  </si>
  <si>
    <t>Vybudování odstavné plochy a rekonstrukce komunikací</t>
  </si>
  <si>
    <t>55/2019/ZDR</t>
  </si>
  <si>
    <t>Pasivní chlazení budov</t>
  </si>
  <si>
    <t>56/2019/ZDR</t>
  </si>
  <si>
    <t>Chlazení vybraných zdravotnických provozů, elektroinstalační práce, rozvody medicinálních plynů, dorozumívací zařízení sestra - pacient</t>
  </si>
  <si>
    <t>57/2019/ZDR</t>
  </si>
  <si>
    <t>ON Kolín, a. s., 
nem. SČK</t>
  </si>
  <si>
    <t>ON Kolín, a. s., nem. SČK</t>
  </si>
  <si>
    <t>Náhradní prostory pro gynekologii</t>
  </si>
  <si>
    <t>58/2019/ZDR</t>
  </si>
  <si>
    <t>Rozšíření potrubní pošty do objektu "D"</t>
  </si>
  <si>
    <t>59/2019/ZDR</t>
  </si>
  <si>
    <t>Nemocniční lůžka</t>
  </si>
  <si>
    <t>60/2019/ZDR</t>
  </si>
  <si>
    <t>Snížení rizik při poskytování zdravotní péče v areálu Oblastní nemocnice Mladá Boleslav, a. s., nemocnice Středočeského kraje</t>
  </si>
  <si>
    <t>61/2019/ZDR</t>
  </si>
  <si>
    <t>Pořízení zdravotnické techniky</t>
  </si>
  <si>
    <t>62/2019/ZDR</t>
  </si>
  <si>
    <t>Stavební úpravy spojené s pořízením nové zobrazovací techniky</t>
  </si>
  <si>
    <t>63/2019/ZDR</t>
  </si>
  <si>
    <t>Vybavení lůžkového oddělení paliativní péče</t>
  </si>
  <si>
    <t>64/2019/ZDR</t>
  </si>
  <si>
    <t>Sanitní vozidla</t>
  </si>
  <si>
    <t>65/2019/ZDR</t>
  </si>
  <si>
    <t>Rekonstrukce a rozšíření CCTV</t>
  </si>
  <si>
    <t>66/2019/ZDR</t>
  </si>
  <si>
    <t>Dovybavení ICT</t>
  </si>
  <si>
    <t>CELKEM kapitola 07 - Odbor zdravotnictví</t>
  </si>
  <si>
    <t>1/2019/REG</t>
  </si>
  <si>
    <t>0002348</t>
  </si>
  <si>
    <t>054-14/2014/RK ze dne 14.4.14                013-11/2014/ZK ze dne 28.4.14</t>
  </si>
  <si>
    <t>Železniční zastávky v Hostivici, Chýni, Rudné a Jinočanech - neželezniční části</t>
  </si>
  <si>
    <t>2/2019/REG</t>
  </si>
  <si>
    <t>0004671</t>
  </si>
  <si>
    <t>Středočeská centrála cestovního ruchu</t>
  </si>
  <si>
    <t>Investiční výdaje Středočeské centrály cestovního ruchu</t>
  </si>
  <si>
    <t>3/2019/REG</t>
  </si>
  <si>
    <t>0005044</t>
  </si>
  <si>
    <t>Cykloaplikace Středočeského kraje - licence, grafické úpravy</t>
  </si>
  <si>
    <t>CELKEM kapitola 08 - Odbor regionálního rozvoje</t>
  </si>
  <si>
    <t>1/2019/ŘDP</t>
  </si>
  <si>
    <t>0003821</t>
  </si>
  <si>
    <t>018-04/2017/ZK ze dne 7. 3. 2017; 040-23/2017/RK ze dne 15.6.17 038-07/2017/ZK ze dne 27.6.2017</t>
  </si>
  <si>
    <t>RDK</t>
  </si>
  <si>
    <t>Pořízení HW a SW vybavení pro zajištění činnosti Regionální dotační kanceláře, příspěvková organizace</t>
  </si>
  <si>
    <t>CELKEM kapitola 09 - Odbor řízení dotačních projektů</t>
  </si>
  <si>
    <t>1/2019/OŽP</t>
  </si>
  <si>
    <t>0004312</t>
  </si>
  <si>
    <t>Zpracování projektové dokumentace na akci „Dálnice D3 – středočeská část Praha – Nová Hospoda, rozšíření vodárenské soustavy v koridoru dálnice D3, DÚR</t>
  </si>
  <si>
    <t>2/2019/OŽP</t>
  </si>
  <si>
    <t>Zajištění zabezpečenosti dodávky vody pro území Středočeského kraje v rámci Pražské metropolitní oblasti</t>
  </si>
  <si>
    <t>CELKEM kapitola 10 - Odbor životního prostředí a zemědělství</t>
  </si>
  <si>
    <t>1/2019/SOC</t>
  </si>
  <si>
    <t>0004264</t>
  </si>
  <si>
    <t>Domov pod lípou</t>
  </si>
  <si>
    <t>Rekonstrukce výtahu + nastavení výtahové šachty</t>
  </si>
  <si>
    <t>2/2019/SOC</t>
  </si>
  <si>
    <t>0004265</t>
  </si>
  <si>
    <t>Domov Rožďalovice</t>
  </si>
  <si>
    <t>Rekonstrukce centrálních koupelen - Zámek i Klášter</t>
  </si>
  <si>
    <t>3/2019/SOC</t>
  </si>
  <si>
    <t>0004266</t>
  </si>
  <si>
    <t>Domov Sedlčany</t>
  </si>
  <si>
    <t>Rekonstrukce výtahů</t>
  </si>
  <si>
    <t>4/2019/SOC</t>
  </si>
  <si>
    <t>0004267</t>
  </si>
  <si>
    <t>Domov seniorů Vidim</t>
  </si>
  <si>
    <t>Rekonstrukce el. rozvodů, topení, vody a vnitřních odpadů</t>
  </si>
  <si>
    <t>5/2019/SOC</t>
  </si>
  <si>
    <t>0004269</t>
  </si>
  <si>
    <t>Domov Na Zátiší Rakovník</t>
  </si>
  <si>
    <t>Rekonstrukce 5 bytů určených k nájmu</t>
  </si>
  <si>
    <t>6/2019/SOC</t>
  </si>
  <si>
    <t>0004270</t>
  </si>
  <si>
    <t>Zřízení protipožární stěny na společných chodbách</t>
  </si>
  <si>
    <t>7/2019/SOC</t>
  </si>
  <si>
    <t>0004271</t>
  </si>
  <si>
    <t>Centrum psychologicko-sociálního poradenství</t>
  </si>
  <si>
    <t>Stavební úpravy ve stávajících sociálních zařízeních přízemí a 1. patro budovy S. K. Neumanna 251, Rakovník</t>
  </si>
  <si>
    <t>8/2019/SOC</t>
  </si>
  <si>
    <t>0004272</t>
  </si>
  <si>
    <t>Domov seniorů Benešov</t>
  </si>
  <si>
    <t>Výměna zařízení sestra - pacient</t>
  </si>
  <si>
    <t>9/2019/SOC</t>
  </si>
  <si>
    <t>0004442</t>
  </si>
  <si>
    <t>Domov Hačka se sídlem v Olešce</t>
  </si>
  <si>
    <t>Instalace EPS</t>
  </si>
  <si>
    <t>10/2019/SOC</t>
  </si>
  <si>
    <t>0004443</t>
  </si>
  <si>
    <t>022-29/2017/RK ze dne 17.8.17; 044-36/2017/RK ze dne 12.10.17; 009-10/2017/ZK ze dne 24.10.2017</t>
  </si>
  <si>
    <t>Záměr nákupu objektu Žižice</t>
  </si>
  <si>
    <t>11/2019/SOC</t>
  </si>
  <si>
    <t>0004629</t>
  </si>
  <si>
    <t>Domov Pod Skalami Kurovodice</t>
  </si>
  <si>
    <t>Rekonstrukce rozvodů</t>
  </si>
  <si>
    <t>12/2019/SOC</t>
  </si>
  <si>
    <t>0004634</t>
  </si>
  <si>
    <t>Domov Laguna Psáry</t>
  </si>
  <si>
    <t xml:space="preserve">Rekonstrukce budovy č.2 </t>
  </si>
  <si>
    <t>13/2019/SOC</t>
  </si>
  <si>
    <t>0004635</t>
  </si>
  <si>
    <t>Rekonstrukce pokojů klientů a elektronické požární signalizace</t>
  </si>
  <si>
    <t>14/2019/SOC</t>
  </si>
  <si>
    <t>0004636</t>
  </si>
  <si>
    <t xml:space="preserve">Rekonstrukce dvou plynových kotelen </t>
  </si>
  <si>
    <t>15/2019/SOC</t>
  </si>
  <si>
    <t>0004638</t>
  </si>
  <si>
    <t>Domov Domino Zavidov</t>
  </si>
  <si>
    <t>Změna projektové dokumentace</t>
  </si>
  <si>
    <t>16/2019/SOC</t>
  </si>
  <si>
    <t>0004640</t>
  </si>
  <si>
    <t>Pořízení automobilu 2x</t>
  </si>
  <si>
    <t>17/2019/SOC</t>
  </si>
  <si>
    <t>0004641</t>
  </si>
  <si>
    <t>Zahrada Kladno</t>
  </si>
  <si>
    <t>Zabezpečení objektu šachtice na rampě</t>
  </si>
  <si>
    <t>18/2019/SOC</t>
  </si>
  <si>
    <t>0004643</t>
  </si>
  <si>
    <t>Domov seniorů TGM</t>
  </si>
  <si>
    <t>Pračka</t>
  </si>
  <si>
    <t>19/2019/SOC</t>
  </si>
  <si>
    <t>0004644</t>
  </si>
  <si>
    <t>Sušička</t>
  </si>
  <si>
    <t>20/2019/SOC</t>
  </si>
  <si>
    <t>0004645</t>
  </si>
  <si>
    <t>Stropní kolejový systém na rehabilitaci</t>
  </si>
  <si>
    <t>21/2019/SOC</t>
  </si>
  <si>
    <t>0004646</t>
  </si>
  <si>
    <t>Domov Hostomice - Zátor</t>
  </si>
  <si>
    <t xml:space="preserve">Vyasfaltování cesty v parku </t>
  </si>
  <si>
    <t>22/2019/SOC</t>
  </si>
  <si>
    <t>0004648</t>
  </si>
  <si>
    <t>Domov Hačka</t>
  </si>
  <si>
    <t>Pořízení automobilu</t>
  </si>
  <si>
    <t>23/2019/SOC</t>
  </si>
  <si>
    <t>0004649</t>
  </si>
  <si>
    <t>Domov Na Hrádku</t>
  </si>
  <si>
    <t>Havarijní opravy elektroinstalace, rozvodu vody a odpadů v DOZP-studie proveditelnosti</t>
  </si>
  <si>
    <t>24/2019/SOC</t>
  </si>
  <si>
    <t>0004657</t>
  </si>
  <si>
    <t>Domov Mladá</t>
  </si>
  <si>
    <t>Nákup praček</t>
  </si>
  <si>
    <t>25/2019/SOC</t>
  </si>
  <si>
    <t>0004658</t>
  </si>
  <si>
    <t>Rybka</t>
  </si>
  <si>
    <t>Vybudování prostor pro zaměstnance</t>
  </si>
  <si>
    <t>26/2019/SOC</t>
  </si>
  <si>
    <t>0004660</t>
  </si>
  <si>
    <t>Domov seniorů Úvaly</t>
  </si>
  <si>
    <t>Výměna osobního výtahu</t>
  </si>
  <si>
    <t>27/2019/SOC</t>
  </si>
  <si>
    <t>0004661</t>
  </si>
  <si>
    <t>Domov Velvary</t>
  </si>
  <si>
    <t>Rekonstrukce příjezdové cesty</t>
  </si>
  <si>
    <t>28/2019/SOC</t>
  </si>
  <si>
    <t>ZSI Kladno</t>
  </si>
  <si>
    <t>Oprava komína v objektu Jana Palacha 1643</t>
  </si>
  <si>
    <t>29/2019/SOC</t>
  </si>
  <si>
    <t>0004663</t>
  </si>
  <si>
    <t>Rekonstrukce schodů a obložení v objektu Jana Palacha 1643</t>
  </si>
  <si>
    <t>30/2019/SOC</t>
  </si>
  <si>
    <t>0004664</t>
  </si>
  <si>
    <t>Výměna oken v objektu Generála Eliáše 483</t>
  </si>
  <si>
    <t>31/2019/SOC</t>
  </si>
  <si>
    <t>Rekonstrukce střechy DOZP</t>
  </si>
  <si>
    <t>32/2019/SOC</t>
  </si>
  <si>
    <t>0005104</t>
  </si>
  <si>
    <t>Centrum 83</t>
  </si>
  <si>
    <t>Rekonstrukce suterénu Havlíčkova ul.</t>
  </si>
  <si>
    <t>33/2019/SOC</t>
  </si>
  <si>
    <t>0005105</t>
  </si>
  <si>
    <t>Domov Pod Lípou</t>
  </si>
  <si>
    <t>Rekonstrukce podkroví domova</t>
  </si>
  <si>
    <t>34/2019/SOC</t>
  </si>
  <si>
    <t>Rekonstrukce venkovních rozvodů dešťové kanalizace</t>
  </si>
  <si>
    <t>35/2019/SOC</t>
  </si>
  <si>
    <t>Rekonstrukce balkonů a zábradlí</t>
  </si>
  <si>
    <t>36/2019/SOC</t>
  </si>
  <si>
    <t>0004662</t>
  </si>
  <si>
    <t>Výstavba nového plotu</t>
  </si>
  <si>
    <t>37/2019/SOC</t>
  </si>
  <si>
    <t>0005136</t>
  </si>
  <si>
    <t>Rekonstrukce pěší komunikace v rámci areálu</t>
  </si>
  <si>
    <t>38/2019/SOC</t>
  </si>
  <si>
    <t>Domov Pod Lipami Smečno</t>
  </si>
  <si>
    <t>Rekonstrukce střechy týdenního stacionáře vč. krovů</t>
  </si>
  <si>
    <t>39/2019/SOC</t>
  </si>
  <si>
    <t>Domov Buda</t>
  </si>
  <si>
    <t>Rekonstrukce topení</t>
  </si>
  <si>
    <t>40/2019/SOC</t>
  </si>
  <si>
    <t>Domov seniorů Dobříš</t>
  </si>
  <si>
    <t>Rekonstrukce nádrží</t>
  </si>
  <si>
    <t>41/2019/SOC</t>
  </si>
  <si>
    <t>Dům seniorů Mladá Boleslav</t>
  </si>
  <si>
    <t>Pořízení kompaktní pečící pánve</t>
  </si>
  <si>
    <t>42/2019/SOC</t>
  </si>
  <si>
    <t>Domov Uhlířské Janovice</t>
  </si>
  <si>
    <t>Pořízení myčky černého nádobí</t>
  </si>
  <si>
    <t>43/2019/SOC</t>
  </si>
  <si>
    <t>Luxor Poděbrady</t>
  </si>
  <si>
    <t>44/2019/SOC</t>
  </si>
  <si>
    <t>Výměna vnitřních zárubní a dveří</t>
  </si>
  <si>
    <t>45/2019/SOC</t>
  </si>
  <si>
    <t xml:space="preserve">Investiční příspěvek pro Domov seniorů Benešov na vybudování trafostanice </t>
  </si>
  <si>
    <t>46/2019/SOC</t>
  </si>
  <si>
    <t>Nákup polohovacích lůžek do příspěvkových organizací</t>
  </si>
  <si>
    <t>47/2019/SOC</t>
  </si>
  <si>
    <t>Myčka nádobí</t>
  </si>
  <si>
    <t>48/2019/SOC</t>
  </si>
  <si>
    <t>Domov seniorů Uhlířské Janovice</t>
  </si>
  <si>
    <t>Nákup vícemístného automobilu</t>
  </si>
  <si>
    <t>49/2019/SOC</t>
  </si>
  <si>
    <t>Domov Barbora</t>
  </si>
  <si>
    <t>Stavební úpravy pro SAS</t>
  </si>
  <si>
    <t>50/2019/SOC</t>
  </si>
  <si>
    <t>Rekonstrukce střech na 4. pavilonu</t>
  </si>
  <si>
    <t>51/2019/SOC</t>
  </si>
  <si>
    <t>Domov Na Zámku Lysá</t>
  </si>
  <si>
    <t>Rekonstrukce podlah přízemí</t>
  </si>
  <si>
    <t>52/2019/SOC</t>
  </si>
  <si>
    <t>Zelená Lípa Hostivice</t>
  </si>
  <si>
    <t>Myčka podložních mís</t>
  </si>
  <si>
    <t>53/2019/SOC</t>
  </si>
  <si>
    <t>Domov Kytín</t>
  </si>
  <si>
    <t>Universální šlehač a hnětací stroj</t>
  </si>
  <si>
    <t>54/2019/SOC</t>
  </si>
  <si>
    <t>Průmyslová sušička prádla</t>
  </si>
  <si>
    <t>55/2019/SOC</t>
  </si>
  <si>
    <t>Nalžovický zámek</t>
  </si>
  <si>
    <t>Vypracování objemové studie budovy zámku</t>
  </si>
  <si>
    <t>56/2019/SOC</t>
  </si>
  <si>
    <t>Centrum Rožmitál pod Třemšínem</t>
  </si>
  <si>
    <t>Multisenzorická zahrada</t>
  </si>
  <si>
    <t>57/2019/SOC</t>
  </si>
  <si>
    <t>Domov Březnice</t>
  </si>
  <si>
    <t>Nákup mandlu</t>
  </si>
  <si>
    <t>58/2019/SOC</t>
  </si>
  <si>
    <t>3 ka průmyslových praček</t>
  </si>
  <si>
    <t>59/2019/SOC</t>
  </si>
  <si>
    <t>Domov seniorů Nové Strašecí</t>
  </si>
  <si>
    <t>60/2019/SOC</t>
  </si>
  <si>
    <t>Domov seniorů Jankov</t>
  </si>
  <si>
    <t>Nákup varného kotle</t>
  </si>
  <si>
    <t>61/2019/SOC</t>
  </si>
  <si>
    <t>Domov ve Vlašimi</t>
  </si>
  <si>
    <t>2 ks automatických praček</t>
  </si>
  <si>
    <t>62/2019/SOC</t>
  </si>
  <si>
    <t>63/2019/SOC</t>
  </si>
  <si>
    <t>Domov Unhošť</t>
  </si>
  <si>
    <t>Plynová pánev do kuchyně</t>
  </si>
  <si>
    <t>64/2019/SOC</t>
  </si>
  <si>
    <t>Pořízení mandlu</t>
  </si>
  <si>
    <t>65/2019/SOC</t>
  </si>
  <si>
    <t>Pořízení konvektomatu</t>
  </si>
  <si>
    <t>66/2019/SOC</t>
  </si>
  <si>
    <t>Domov Slaný</t>
  </si>
  <si>
    <t>Stavební úpravy objektu Žižice</t>
  </si>
  <si>
    <t>CELKEM kapitola 17 - Odbor sociálních věcí</t>
  </si>
  <si>
    <t>1/2019/OBŘ</t>
  </si>
  <si>
    <t>0004724</t>
  </si>
  <si>
    <t>028-11/2017/ZK ze dne 5.12.2017</t>
  </si>
  <si>
    <t>Projekt zvyšování bezpečnosti KÚSK</t>
  </si>
  <si>
    <t>dílčí plnění jednotlivých akcí</t>
  </si>
  <si>
    <t>CELKEM kapitola 25 - Odbor Bezpečnostní ředitel</t>
  </si>
  <si>
    <t>CELKEM KAPITOLY</t>
  </si>
  <si>
    <t>Mimořádné financování akcí z důvodu časové tísně (příprava projektu, …)</t>
  </si>
  <si>
    <t>Kapitálové prostředky celkem</t>
  </si>
  <si>
    <t>Legenda:</t>
  </si>
  <si>
    <t xml:space="preserve"> </t>
  </si>
  <si>
    <t>akce nově zařazené</t>
  </si>
  <si>
    <t>červené písmo</t>
  </si>
  <si>
    <t>navýšení celkových nákladů</t>
  </si>
  <si>
    <t>modré písmo</t>
  </si>
  <si>
    <t>snížení celkových nákladů na akci</t>
  </si>
  <si>
    <t>akce zrušené, ukončené</t>
  </si>
  <si>
    <t>sloučené,rozdělené, přejmenované akce, změna způsobu financování</t>
  </si>
  <si>
    <t>Finanční zdroje</t>
  </si>
  <si>
    <t>Schválený rozpočet 2019 (usn. č. 009-16/2018/ZK ze dne 26.11.18)</t>
  </si>
  <si>
    <t>Rozdělení zůstatku hospodaření z roku 2018 (usn.       /2019/ZK ze dne      .2019)</t>
  </si>
  <si>
    <t xml:space="preserve">Převod finančních prostředků z kapitoly 07 - Zdravotnictví (usn. č.          /2019/RK ze dne            2019)    </t>
  </si>
  <si>
    <t>Převod na kofinancování a předfinan. projektů EU (usn. č.         /2019/RK ze dne       2019)</t>
  </si>
  <si>
    <t>Převod finančních prostředků z kapitoly 07 - Zdravotnictví (usn. č.         /2019/RK ze dne      2019)</t>
  </si>
  <si>
    <t>Prostředky celkem</t>
  </si>
  <si>
    <t>Použití na plánované akce</t>
  </si>
  <si>
    <t>Kapitálové prostředky v Plánu investic 2019</t>
  </si>
  <si>
    <t>CELKEM</t>
  </si>
  <si>
    <t>Finanční prostředky 2019</t>
  </si>
  <si>
    <t>ZRUŠENO</t>
  </si>
  <si>
    <t>Střední průmyslová škola strojírenská a Jazyková škola s právem státní jazykové zkoušky, Kolín IV, Heverova 191</t>
  </si>
  <si>
    <t>Zabezpečovací systém školy</t>
  </si>
  <si>
    <t>Střední odborné učiliště stavební, Benešov, Jana Nohy 1302</t>
  </si>
  <si>
    <t>Gymnázium Jiřího Ortena, Kutná Hora, Jaselská 932</t>
  </si>
  <si>
    <t>Speciální základní škola, Poděbrady, U Bažantnice 154</t>
  </si>
  <si>
    <t>Výměna oken</t>
  </si>
  <si>
    <t>Domov Kladno - Švermov</t>
  </si>
  <si>
    <t>Domov Dolní Cetno</t>
  </si>
  <si>
    <t>Čerpáno k 31.12. 2018</t>
  </si>
  <si>
    <t>V PI od roku</t>
  </si>
  <si>
    <t xml:space="preserve"> 03-12/2019</t>
  </si>
  <si>
    <t>11/2019</t>
  </si>
  <si>
    <t xml:space="preserve">Probíhají výběrové řízení a realizace zakázek </t>
  </si>
  <si>
    <t xml:space="preserve">Probíhá příprava zakázky </t>
  </si>
  <si>
    <t>9/2019</t>
  </si>
  <si>
    <t xml:space="preserve">Probíhá příprava dohody o narovnání mezi SČK a SŽDC, Dohoda k posouzení je na SŽDC, termín předpokládaného odevzdání do ZK do 31.4.2019 </t>
  </si>
  <si>
    <t>4/2019</t>
  </si>
  <si>
    <t>úprava předpokladu čerpání prostředků</t>
  </si>
  <si>
    <t xml:space="preserve">navýšení celkových nákladů </t>
  </si>
  <si>
    <t>Navýšení celkových nákladů</t>
  </si>
  <si>
    <t>0005293</t>
  </si>
  <si>
    <t>0005294</t>
  </si>
  <si>
    <t>0005295</t>
  </si>
  <si>
    <t>0005296</t>
  </si>
  <si>
    <t>0005244</t>
  </si>
  <si>
    <t>0005245</t>
  </si>
  <si>
    <t>0005246</t>
  </si>
  <si>
    <t>0005247</t>
  </si>
  <si>
    <t>Jiné zdroje = neinvestiční prostředky, změna realizátora, úprava předpokladu čerpání prostředků</t>
  </si>
  <si>
    <t>0005248</t>
  </si>
  <si>
    <t>0005249</t>
  </si>
  <si>
    <t>0005250</t>
  </si>
  <si>
    <t>0005251</t>
  </si>
  <si>
    <t>0005252</t>
  </si>
  <si>
    <t>0005297</t>
  </si>
  <si>
    <t>0005450</t>
  </si>
  <si>
    <t>128-16/2018/ZK ze dne 26.11.2018</t>
  </si>
  <si>
    <t>0005460</t>
  </si>
  <si>
    <t>0005461</t>
  </si>
  <si>
    <t>změna realizátora</t>
  </si>
  <si>
    <t>67/2019/ŠKO</t>
  </si>
  <si>
    <t>Gymnázium, Benešov, Husova 470</t>
  </si>
  <si>
    <t>Rekonstrukce laboratoře chemie</t>
  </si>
  <si>
    <t>68/2019/SKO</t>
  </si>
  <si>
    <t xml:space="preserve">Přívěs na přepravu 2 koní </t>
  </si>
  <si>
    <t>69/2019/ŠKO</t>
  </si>
  <si>
    <t>Kombajn</t>
  </si>
  <si>
    <t>70/2019/ŠKO</t>
  </si>
  <si>
    <t>Připojení kanalizační přípojky na veřejnou kanalizační síť, Luční 1699</t>
  </si>
  <si>
    <t>71/2019/ŠKO</t>
  </si>
  <si>
    <t>Univerzální soustruh</t>
  </si>
  <si>
    <t>72/2019/ŠKO</t>
  </si>
  <si>
    <t>Univerzální frézka</t>
  </si>
  <si>
    <t>73/2019/ŠKO</t>
  </si>
  <si>
    <t>74/2019/ŠKO</t>
  </si>
  <si>
    <t>Rekonstrukce vjezdu, Velíšská</t>
  </si>
  <si>
    <t>75/2019/ŠKO</t>
  </si>
  <si>
    <t>Rekonstrukce sociálního zařízení a šaten, Velíšská</t>
  </si>
  <si>
    <t>76/2019/ŠKO</t>
  </si>
  <si>
    <t>Střední odborná škola a Střední zdravotnická škola Benešov, příspěvková organizace</t>
  </si>
  <si>
    <t>77/2019/ŠKO</t>
  </si>
  <si>
    <t xml:space="preserve">Elektrospotřebiče ŠJ </t>
  </si>
  <si>
    <t>78/2019/ŠKO</t>
  </si>
  <si>
    <t>Dodávkový automobil pro OV (7 míst + náklad)</t>
  </si>
  <si>
    <t>79/2019/ŠKO</t>
  </si>
  <si>
    <t>Gymnázium, Vlašim, Tylova 271</t>
  </si>
  <si>
    <t>80/2019/ŠKO</t>
  </si>
  <si>
    <t>Integrovaná střední škola technická, Benešov, Černoleská 1997</t>
  </si>
  <si>
    <t>Pořízení CNC pracoviště</t>
  </si>
  <si>
    <t>81/2019/ŠKO</t>
  </si>
  <si>
    <t>82/2019/ŠKO</t>
  </si>
  <si>
    <t>83/2019/ŠKO</t>
  </si>
  <si>
    <t>Dětský domov, Unhošť, Berounská 1292</t>
  </si>
  <si>
    <t>Samostatný vjezd a příjezdová cesta</t>
  </si>
  <si>
    <t>84/2019/ŠKO</t>
  </si>
  <si>
    <t>Labyrint-středisko volného času, vzdělávání a služeb, Kladno, Arbesova 1187</t>
  </si>
  <si>
    <t>Montáž nového výtahu (bezbariérový přístup)</t>
  </si>
  <si>
    <t>85/2019/ŠKO</t>
  </si>
  <si>
    <t>Střední odborná škola a Střední odborné učiliště, Kladno, Dubská</t>
  </si>
  <si>
    <t>Rekonstrukce kuchyně a jídelny DM</t>
  </si>
  <si>
    <t>86/2019/ŠKO</t>
  </si>
  <si>
    <t>Sportovní gymnázium, Kladno, Plzeňská 3103</t>
  </si>
  <si>
    <t>Fasáda budovy včetně zateplení</t>
  </si>
  <si>
    <t>87/2019/ŠKO</t>
  </si>
  <si>
    <t>Rekonstrukce elektroinstalace budovy školy</t>
  </si>
  <si>
    <t>88/2019/ŠKO</t>
  </si>
  <si>
    <t>Střední odborná škola informatiky a spojů a Střední odborné učiliště, Kolín, Jaselská 826</t>
  </si>
  <si>
    <t>Rekonstrukce palubovky ve sportovní hale</t>
  </si>
  <si>
    <t>89/2019/ŠKO</t>
  </si>
  <si>
    <t>Vybavení školní zahrady pro relaxaci žáků se zdravotním postižením</t>
  </si>
  <si>
    <t>90/2019/ŠKO</t>
  </si>
  <si>
    <t>Pedagogicko-psychologická poradna Středočeského kraje, Kolín, Jaselská 826</t>
  </si>
  <si>
    <t>Server s externím archivačním zařízením</t>
  </si>
  <si>
    <t>91/2019/ŠKO</t>
  </si>
  <si>
    <t>Střední škola obchodní, Kolín IV, Havlíčkova 42</t>
  </si>
  <si>
    <t>Rekonstrukce vytápění objektu tělocvičny</t>
  </si>
  <si>
    <t>92/2019/ŠKO</t>
  </si>
  <si>
    <t>Gymnázium Jiřího Ortena, Kutná Hora, Jaselská 931</t>
  </si>
  <si>
    <t>Výměna tepelného zdroje</t>
  </si>
  <si>
    <t>93/2019/ŠKO</t>
  </si>
  <si>
    <t>Gymnázium a Střední odborná škola pedagogická, Čáslav, Masarykova 248</t>
  </si>
  <si>
    <t>Rekonstrukce a přístavba sociálního zařízení</t>
  </si>
  <si>
    <t>94/2019/ŠKO</t>
  </si>
  <si>
    <t>Zabezpečení ochrany školy</t>
  </si>
  <si>
    <t>95/2019/ŠKO</t>
  </si>
  <si>
    <t>Gymnázium Jana Palacha, Mělník, Pod Vrchem 3421</t>
  </si>
  <si>
    <t>96/2019/ŠKO</t>
  </si>
  <si>
    <t>Dvořákovo gymnázium a Střední odborná škola ekonomická, Kralupy nad Vltavou, Dvořákovo náměstí 800</t>
  </si>
  <si>
    <t>Rekonstrukce sportovního areálu</t>
  </si>
  <si>
    <t>97/2019/ŠKO</t>
  </si>
  <si>
    <t>Výměna zámků (generální klíč nahradit elektronickým systémem</t>
  </si>
  <si>
    <t>99/2019/ŠKO</t>
  </si>
  <si>
    <t>Střední průmyslová škola stavební, Mělník, Českobratrská 386</t>
  </si>
  <si>
    <t>Školní rozhlas - evakuační</t>
  </si>
  <si>
    <t>100/2019/ŠKO</t>
  </si>
  <si>
    <t>Dětský domov a Školní jídelna, Kralupy nad Vltavou, U Sociálního domu 438</t>
  </si>
  <si>
    <t xml:space="preserve">Přístavba budovy - čajovny </t>
  </si>
  <si>
    <t>101/2019/ŠKO</t>
  </si>
  <si>
    <t>Integrovaná střední škola technická, Mělník, K učilišti 2566</t>
  </si>
  <si>
    <t>Rekonstrukce DM</t>
  </si>
  <si>
    <t>102/2019/ŠKO</t>
  </si>
  <si>
    <t>Střední odborné učiliště, Liběchov, Boží Voda 230</t>
  </si>
  <si>
    <t>103/2019/ŠKO</t>
  </si>
  <si>
    <t>Nákup 9 místného microbusu</t>
  </si>
  <si>
    <t>104/2019/ŠKO</t>
  </si>
  <si>
    <t xml:space="preserve">Střední odborné učiliště, Hubálov 17 </t>
  </si>
  <si>
    <t>Odborné učebny pro instalatéry</t>
  </si>
  <si>
    <t>105/2019/ŠKO</t>
  </si>
  <si>
    <t>Výměna oken v celé budově</t>
  </si>
  <si>
    <t>106/2019/ŠKO</t>
  </si>
  <si>
    <t>Hotelová škola, Vyšší odborná škola hotelnictví a turismu a Jazyková škola s právem státní jazykové zkoušky, Poděbrady, Komenského 156/III</t>
  </si>
  <si>
    <t>Rekonstrukce vzduchotechniky kuchyně a restaurace</t>
  </si>
  <si>
    <t>107/2019/ŠKO</t>
  </si>
  <si>
    <t>Střední zemědělská škola a Střední odborná škola Poděbrady, příspěvková organizace</t>
  </si>
  <si>
    <t>Nákup osobního užitkového automobilu (5+2 míst)</t>
  </si>
  <si>
    <t>108/2019/ŠKO</t>
  </si>
  <si>
    <t>Rekonstrukce a modernizace sportovního areálu školy</t>
  </si>
  <si>
    <t>109/2019/ŠKO</t>
  </si>
  <si>
    <t>110/2019/ŠKO</t>
  </si>
  <si>
    <t>Vybudování prostoru pro ukládání invalidních vozíků</t>
  </si>
  <si>
    <t>111/2019/ŠKO</t>
  </si>
  <si>
    <t>Střední odborná škola a Střední odborné učiliště, Nymburk, V Kolonii 1804</t>
  </si>
  <si>
    <t>Oprava a modernizace výtahu v kuchyni</t>
  </si>
  <si>
    <t>112/2019/ŠKO</t>
  </si>
  <si>
    <t>Nákup konvektomatu</t>
  </si>
  <si>
    <t>113/2019/ŠKO</t>
  </si>
  <si>
    <t>Gymnázium J. S. Machara, Brandýs nad Labem - Stará Boleslav, Královická 668</t>
  </si>
  <si>
    <t>Rekonstrukce a modernizace chemického areálu školy</t>
  </si>
  <si>
    <t>114/2019/ŠKO</t>
  </si>
  <si>
    <t xml:space="preserve">Integrovaná střední škola St.Kubra, Středokluky   </t>
  </si>
  <si>
    <t>Integrovaná střední škola St. Kubra, Středokluky</t>
  </si>
  <si>
    <t>Nákup 9 místného automobilu pro OV</t>
  </si>
  <si>
    <t>115/2019/ŠKO</t>
  </si>
  <si>
    <t>Gymnázium a Střední odborná škola ekonomická, Sedlčany, Nádražní 90</t>
  </si>
  <si>
    <t xml:space="preserve">Zateplení budovy školy a střechy </t>
  </si>
  <si>
    <t>116/2019/ŠKO</t>
  </si>
  <si>
    <t>Vyšší odborná škola a Střední odborná škola, Březnice, Rožmitálská 340</t>
  </si>
  <si>
    <t>Rekonstrukce křídla DM včetně vybavení</t>
  </si>
  <si>
    <t>117/2019/ŠKO</t>
  </si>
  <si>
    <t>Odborné učiliště, Praktická škola, Základní škola a Mateřská škola Příbram IV, příspěvková organizace</t>
  </si>
  <si>
    <t>Výměna el. rozvodů - dílny</t>
  </si>
  <si>
    <t>118/2019/ŠKO</t>
  </si>
  <si>
    <t>Výměna podlahy v tělocvičně</t>
  </si>
  <si>
    <t>119/2019/ŠKO</t>
  </si>
  <si>
    <t>Integrovaná střední škola hotelového provozu, obchodu a služeb, Příbram, Gen. R. Tesaříka 114</t>
  </si>
  <si>
    <t>Nový samostatný přístup do školy</t>
  </si>
  <si>
    <t>120/2019/ŠKO</t>
  </si>
  <si>
    <t>PD - snížení energetické náročnosti budov teorie a tělocvičny</t>
  </si>
  <si>
    <t>121/2019/ŠKO</t>
  </si>
  <si>
    <t>Masarykova obchodní akademie, Rakovník, Pražská  1222</t>
  </si>
  <si>
    <t>122/2019/ŠKO</t>
  </si>
  <si>
    <t>Výměna plynových kotlů včetně doplňkové technologie</t>
  </si>
  <si>
    <t>Zateplení objektů</t>
  </si>
  <si>
    <t>snížení celkových nákladů</t>
  </si>
  <si>
    <t>1/2019</t>
  </si>
  <si>
    <t>8/2019</t>
  </si>
  <si>
    <t>Příprava a zabezpečení záchytných parkovišť</t>
  </si>
  <si>
    <t>Zřízení vodorovného dopravního značení</t>
  </si>
  <si>
    <t>II/605 Chrášťany, úprava kruhové křižovatky</t>
  </si>
  <si>
    <t>III/1042 Zahořany, bezpečnostní opatření na silnici</t>
  </si>
  <si>
    <t>II/117 Komárov, opěrná zeď</t>
  </si>
  <si>
    <t>III/33838 Paběnice, zajištění stability tělesa vozovky</t>
  </si>
  <si>
    <t>III/3353 Hrusice most ev.3353-2</t>
  </si>
  <si>
    <t>II/101 a III/0096 Neratovice, úprava křižovatky</t>
  </si>
  <si>
    <t>III/1118 Vojslavice, rekonstrukce propustku</t>
  </si>
  <si>
    <t xml:space="preserve">BESIP – Jiřice, II/272 km 21,850 do km 22,150 – úprava nehodového místa </t>
  </si>
  <si>
    <t>II/107 Kamenice</t>
  </si>
  <si>
    <t>III/3394 Petrovice, most ev.č. 3394-1</t>
  </si>
  <si>
    <t>11817-3 Luhy</t>
  </si>
  <si>
    <t>III/33420 Molitorov, most ev.č. 33420-1</t>
  </si>
  <si>
    <t>0107-1 Most u obce Radonice</t>
  </si>
  <si>
    <t>III/27922, most ev.č. 27922-2, Most přes řeku Jizeru před Loukovem</t>
  </si>
  <si>
    <t>III/33353 Přítoky, most ev.č. 33353-1</t>
  </si>
  <si>
    <t>snížení celkových nákladů, změna způsobu financování</t>
  </si>
  <si>
    <t>navýšení celkových nákladů na akci</t>
  </si>
  <si>
    <t>0005478</t>
  </si>
  <si>
    <t>0005477</t>
  </si>
  <si>
    <t>0005479</t>
  </si>
  <si>
    <t>0005203</t>
  </si>
  <si>
    <t>0005361</t>
  </si>
  <si>
    <t>0005145</t>
  </si>
  <si>
    <t>0005370</t>
  </si>
  <si>
    <t>0005388</t>
  </si>
  <si>
    <t>Výměna balkonových dveří a žaluzií</t>
  </si>
  <si>
    <t>0005387</t>
  </si>
  <si>
    <t>0005471</t>
  </si>
  <si>
    <t>0004891</t>
  </si>
  <si>
    <t>0005472</t>
  </si>
  <si>
    <t>0005377</t>
  </si>
  <si>
    <t>0005473</t>
  </si>
  <si>
    <t>0005363</t>
  </si>
  <si>
    <t>0005419</t>
  </si>
  <si>
    <t>0005236</t>
  </si>
  <si>
    <t>0005265</t>
  </si>
  <si>
    <t>0005311</t>
  </si>
  <si>
    <t>0005474</t>
  </si>
  <si>
    <t>0005315</t>
  </si>
  <si>
    <t>0005346</t>
  </si>
  <si>
    <t>0005410</t>
  </si>
  <si>
    <t>0005475</t>
  </si>
  <si>
    <t>0005349</t>
  </si>
  <si>
    <t>0005364</t>
  </si>
  <si>
    <t>0005449</t>
  </si>
  <si>
    <t>0005418</t>
  </si>
  <si>
    <t>0005314</t>
  </si>
  <si>
    <t>0005316</t>
  </si>
  <si>
    <t>0005476</t>
  </si>
  <si>
    <t>Záložní zdroj a nový evakuační výtah</t>
  </si>
  <si>
    <t>Elektronická požární signalizace a PBŘ nemovitostí</t>
  </si>
  <si>
    <t>Rekonstrukce terasy ve zvýšeném přízemí</t>
  </si>
  <si>
    <t>Rekonstrukce terasy 1. patro</t>
  </si>
  <si>
    <t>Varná tlaková pánev</t>
  </si>
  <si>
    <t>Domov Iváň</t>
  </si>
  <si>
    <t>Rekonstrukce nemovitosti cháněné bydlení Kutná Hora</t>
  </si>
  <si>
    <t>Osobní automobil pro 7 osob</t>
  </si>
  <si>
    <t>Domov pod lípou Lipník</t>
  </si>
  <si>
    <t>Rekonstrukce prádelny</t>
  </si>
  <si>
    <t>Náhradní zdroj - nákup agregátu</t>
  </si>
  <si>
    <t>Rekonstrukce rozvodů vody včetně koupelen v objektu Kláštera Rožďalovice</t>
  </si>
  <si>
    <t>Rekonstrukce  pokojů II. Etapa 21 pokojů</t>
  </si>
  <si>
    <t>Nákup osobního motorového vozidla</t>
  </si>
  <si>
    <t>Nákup motorového vozidla s bezbarierovou úpravou</t>
  </si>
  <si>
    <t>Nákup nemovitosti pro chráněné bydlení</t>
  </si>
  <si>
    <t>Vybudování zimní zahrady</t>
  </si>
  <si>
    <t>Rekonstrukce koupelen klientů 1. část</t>
  </si>
  <si>
    <t>Rekonstrukce kuchyně vč. vybavení a VZT</t>
  </si>
  <si>
    <t>Rekonstrukce VZT kuchyně a 2. etapa VZT + rekuper. jedn. vč PD</t>
  </si>
  <si>
    <t>Rekonstrukce signalizace sestra - pacient</t>
  </si>
  <si>
    <t>Domov Domino</t>
  </si>
  <si>
    <t>Nákup nem. pro chr. bydlení v Ml. Bol.</t>
  </si>
  <si>
    <t>Lapol - kuchyně</t>
  </si>
  <si>
    <t>Domov Pod Kavčí Skálou</t>
  </si>
  <si>
    <t>Pořízení automobilu pro klienty</t>
  </si>
  <si>
    <t>Vyšší Hrádek</t>
  </si>
  <si>
    <t>Pořízení výtahu a vybudování bezbarierového přístupu</t>
  </si>
  <si>
    <t xml:space="preserve">Dodávka automobilů </t>
  </si>
  <si>
    <t>Vybudování relaxační zahrady vč. PD</t>
  </si>
  <si>
    <t>Vybudování komunikačního systému sestra-klient a EPS</t>
  </si>
  <si>
    <t>Domov Vraný</t>
  </si>
  <si>
    <t>Rekonstrukce okapů, svodů, části krovu a části fasády</t>
  </si>
  <si>
    <t>Nákup osobního automobilu</t>
  </si>
  <si>
    <t>Rekonstrukce střechy Gen. Eliáše 483, Kladno</t>
  </si>
  <si>
    <t>Park generací</t>
  </si>
  <si>
    <t>Převedeno do ZP</t>
  </si>
  <si>
    <t>navýšení CN</t>
  </si>
  <si>
    <t>Jiné zdroje = neinvestiční prostředky z rozpočtu kraje</t>
  </si>
  <si>
    <t>Dovybavení školní laboratoře a odborných učeben ošetřovatelství</t>
  </si>
  <si>
    <t>Rekonstrukce vnitřní počítačové sítě (intranetu)</t>
  </si>
  <si>
    <t>98/2019/ŠKO</t>
  </si>
  <si>
    <t>Oprava sociálního zařízení včetně bezbariérového WC</t>
  </si>
  <si>
    <t>9 místný automobil pro přepravu osob a nákladu</t>
  </si>
  <si>
    <t>88/2019/DOP</t>
  </si>
  <si>
    <t>89/2019/DOP</t>
  </si>
  <si>
    <t>90/2019/DOP</t>
  </si>
  <si>
    <t>91/2019/DOP</t>
  </si>
  <si>
    <t>92/2019/DOP</t>
  </si>
  <si>
    <t>93/2019/DOP</t>
  </si>
  <si>
    <t>94/2019/DOP</t>
  </si>
  <si>
    <t>95/2019/DOP</t>
  </si>
  <si>
    <t>96/2019/DOP</t>
  </si>
  <si>
    <t>97/2019/DOP</t>
  </si>
  <si>
    <t>98/2019/DOP</t>
  </si>
  <si>
    <t>99/2019/DOP</t>
  </si>
  <si>
    <t>100/2019/DOP</t>
  </si>
  <si>
    <t>101/2019/DOP</t>
  </si>
  <si>
    <t>102/2019/DOP</t>
  </si>
  <si>
    <t>103/2019/DOP</t>
  </si>
  <si>
    <t>104/2019/DOP</t>
  </si>
  <si>
    <t>105/2019/DOP</t>
  </si>
  <si>
    <t xml:space="preserve"> akce proběhla z jiných zdrojů</t>
  </si>
  <si>
    <t>pozastaveno radním</t>
  </si>
  <si>
    <t>PŘÍPRAVA VZ, POZASTAVENO, město se odvolalo proti vydání stavebního povolení stavebním úřadem Říčany</t>
  </si>
  <si>
    <t>6/2020</t>
  </si>
  <si>
    <t>0005483</t>
  </si>
  <si>
    <t>67/2019/SOC</t>
  </si>
  <si>
    <t>68/2019/SOC</t>
  </si>
  <si>
    <t>69/2019/SOC</t>
  </si>
  <si>
    <t>70/2019/SOC</t>
  </si>
  <si>
    <t>71/2019/SOC</t>
  </si>
  <si>
    <t>72/2019/SOC</t>
  </si>
  <si>
    <t>73/2019/SOC</t>
  </si>
  <si>
    <t>74/2019/SOC</t>
  </si>
  <si>
    <t>75/2019/SOC</t>
  </si>
  <si>
    <t>76/2019/SOC</t>
  </si>
  <si>
    <t>77/2019/SOC</t>
  </si>
  <si>
    <t>78/2019/SOC</t>
  </si>
  <si>
    <t>79/2019/SOC</t>
  </si>
  <si>
    <t>80/2019/SOC</t>
  </si>
  <si>
    <t>81/2019/SOC</t>
  </si>
  <si>
    <t>82/2019/SOC</t>
  </si>
  <si>
    <t>83/2019/SOC</t>
  </si>
  <si>
    <t>84/2019/SOC</t>
  </si>
  <si>
    <t>85/2019/SOC</t>
  </si>
  <si>
    <t>86/2019/SOC</t>
  </si>
  <si>
    <t>87/2019/SOC</t>
  </si>
  <si>
    <t>88/2019/SOC</t>
  </si>
  <si>
    <t>89/2019/SOC</t>
  </si>
  <si>
    <t>90/2019/SOC</t>
  </si>
  <si>
    <t>91/2019/SOC</t>
  </si>
  <si>
    <t>92/2019/SOC</t>
  </si>
  <si>
    <t>93/2019/SOC</t>
  </si>
  <si>
    <t>94/2019/SOC</t>
  </si>
  <si>
    <t>95/2019/SOC</t>
  </si>
  <si>
    <t>96/2019/SOC</t>
  </si>
  <si>
    <t>97/2019/SOC</t>
  </si>
  <si>
    <t>9/2020</t>
  </si>
  <si>
    <t>7/2019</t>
  </si>
  <si>
    <t>Jiné zdroje = prostředky nemocnice
Nemocnice požádala o zrušení akce.</t>
  </si>
  <si>
    <t>Neurčito</t>
  </si>
  <si>
    <t>REALIZOVÁNO, PROBÍHÁ FAKTURACE</t>
  </si>
  <si>
    <t>Navýšení celkových nákladů akce o částku 4.892 tis. Kč = vlastní zdroje nemocnice (jiné zdroje).</t>
  </si>
  <si>
    <t>0004974</t>
  </si>
  <si>
    <t>0004976</t>
  </si>
  <si>
    <t>0004977</t>
  </si>
  <si>
    <t>0004978</t>
  </si>
  <si>
    <t>0004979</t>
  </si>
  <si>
    <t>0004980</t>
  </si>
  <si>
    <t>0004981</t>
  </si>
  <si>
    <t>0004982</t>
  </si>
  <si>
    <t>0004983</t>
  </si>
  <si>
    <t>0004984</t>
  </si>
  <si>
    <t>0004985</t>
  </si>
  <si>
    <t>0004986</t>
  </si>
  <si>
    <t>0004987</t>
  </si>
  <si>
    <t>0005184</t>
  </si>
  <si>
    <t>0005309</t>
  </si>
  <si>
    <t>0005305</t>
  </si>
  <si>
    <t>0005306</t>
  </si>
  <si>
    <t>0005307</t>
  </si>
  <si>
    <t>0005308</t>
  </si>
  <si>
    <t>0005298</t>
  </si>
  <si>
    <t>0005299</t>
  </si>
  <si>
    <t>0005300</t>
  </si>
  <si>
    <t>0005301</t>
  </si>
  <si>
    <t>0005302</t>
  </si>
  <si>
    <t>0005303</t>
  </si>
  <si>
    <t>0005304</t>
  </si>
  <si>
    <t>0005390</t>
  </si>
  <si>
    <t>0005391</t>
  </si>
  <si>
    <t>0005392</t>
  </si>
  <si>
    <t>0005393</t>
  </si>
  <si>
    <t>0005394</t>
  </si>
  <si>
    <t>0005395</t>
  </si>
  <si>
    <t>0005396</t>
  </si>
  <si>
    <t>0005397</t>
  </si>
  <si>
    <t>0005398</t>
  </si>
  <si>
    <t>0005399</t>
  </si>
  <si>
    <t>0005400</t>
  </si>
  <si>
    <t>0005401</t>
  </si>
  <si>
    <t>0005402</t>
  </si>
  <si>
    <t>0005403</t>
  </si>
  <si>
    <t>0005404</t>
  </si>
  <si>
    <t>0005405</t>
  </si>
  <si>
    <t>0005406</t>
  </si>
  <si>
    <t>0005407</t>
  </si>
  <si>
    <t>0005408</t>
  </si>
  <si>
    <t>67/2019/ZDR</t>
  </si>
  <si>
    <t>Komplexní rehabilitační centrum</t>
  </si>
  <si>
    <t>Jiné zdroje = vlastní zdroje nemocnice</t>
  </si>
  <si>
    <t>68/2019/ZDR</t>
  </si>
  <si>
    <t>Rekonstrukce vzduchotechniky chirurgického pavilonu</t>
  </si>
  <si>
    <t>69/2019/ZDR</t>
  </si>
  <si>
    <t>Zateplení patologie</t>
  </si>
  <si>
    <t>70/2019/ZDR</t>
  </si>
  <si>
    <t>Zateplení ústavní kuchyně</t>
  </si>
  <si>
    <t>71/2019/ZDR</t>
  </si>
  <si>
    <t>Rekonstrukce odstavných ploch a komunikací</t>
  </si>
  <si>
    <t>72/2019/ZDR</t>
  </si>
  <si>
    <t>Elektronické služby pro Nemocnici Rudolfa a Stefanie Benešov, a. s.</t>
  </si>
  <si>
    <t>73/2019/ZDR</t>
  </si>
  <si>
    <t>IT projekty II. Modernizace a rozvoj NIS Nemocnice Rudolfa a Stefanie Benešov, a. s.</t>
  </si>
  <si>
    <t>74/2019/ZDR</t>
  </si>
  <si>
    <t>Přímá digitalizace RTG pracoviště v interním pavilonu</t>
  </si>
  <si>
    <t>75/2019/ZDR</t>
  </si>
  <si>
    <t>Stavební úpravy RTG - skiaskopie</t>
  </si>
  <si>
    <t>76/2019/ZDR</t>
  </si>
  <si>
    <t>Pojízdný RTG přístroj - havárie</t>
  </si>
  <si>
    <t>77/2019/ZDR</t>
  </si>
  <si>
    <t>78/2019/ZDR</t>
  </si>
  <si>
    <t>Rekonstrukce a vybudování evakuačních výtahů</t>
  </si>
  <si>
    <t>79/2019/ZDR</t>
  </si>
  <si>
    <t>Pavilon centrálních laboratoří - projektová dokumentace</t>
  </si>
  <si>
    <t>80/2019/ZDR</t>
  </si>
  <si>
    <t>MOJIP chirurgických oborů - projektová dokumentace</t>
  </si>
  <si>
    <t>81/2019/ZDR</t>
  </si>
  <si>
    <t>Rekonstrukce spalovny - projektová dokumentace</t>
  </si>
  <si>
    <t>82/2019/ZDR</t>
  </si>
  <si>
    <t>83/2019/ZDR</t>
  </si>
  <si>
    <t>Revitalizace kuchyně a závodní jídelny</t>
  </si>
  <si>
    <t>84/2019/ZDR</t>
  </si>
  <si>
    <t>Obnova a modernizace IT</t>
  </si>
  <si>
    <t>85/2019/ZDR</t>
  </si>
  <si>
    <t>86/2019/ZDR</t>
  </si>
  <si>
    <t>Rekonstrukce oplocení areálu</t>
  </si>
  <si>
    <t>87/2019/ZDR</t>
  </si>
  <si>
    <t>88/2019/ZDR</t>
  </si>
  <si>
    <t>89/2019/ZDR</t>
  </si>
  <si>
    <t>Rekonstrukce objektu SO 26, pavilon "P" - přestavba bývalé patologie na lékárnu</t>
  </si>
  <si>
    <t>90/2019/ZDR</t>
  </si>
  <si>
    <t>Rekonstrukce objektu SO 03, pavilon "O" - oční, cévní chirurgie, ORL, včetně zdravotnické technologie</t>
  </si>
  <si>
    <t>03/2019</t>
  </si>
  <si>
    <t>91/2019/ZDR</t>
  </si>
  <si>
    <t>Klimatizace objektu SO 01 - interna</t>
  </si>
  <si>
    <t>92/2019/ZDR</t>
  </si>
  <si>
    <t>Průjezdnost lůžek v 2. NP pavilonu interny</t>
  </si>
  <si>
    <t>93/2019/ZDR</t>
  </si>
  <si>
    <t>Spojovací krček mezi pavilony O a L</t>
  </si>
  <si>
    <t>94/2019/ZDR</t>
  </si>
  <si>
    <t>Rozšíření odpadového a skladového hospodářství a archivu</t>
  </si>
  <si>
    <t>95/2019/ZDR</t>
  </si>
  <si>
    <t>Nový osobní výtah v pavilonu D, venkovní</t>
  </si>
  <si>
    <t>96/2019/ZDR</t>
  </si>
  <si>
    <t>Sanitní vůz pro přepravu pacientů DRN</t>
  </si>
  <si>
    <t>97/2019/ZDR</t>
  </si>
  <si>
    <t xml:space="preserve">Rekonstrukce 4. a 5. podlaží objektu gynekologie </t>
  </si>
  <si>
    <t>98/2019/ZDR</t>
  </si>
  <si>
    <t>Stavební úpravy chirurgické ambulance</t>
  </si>
  <si>
    <t>99/2019/ZDR</t>
  </si>
  <si>
    <t>Vybavení pro urologické oddělení</t>
  </si>
  <si>
    <t>100/2019/ZDR</t>
  </si>
  <si>
    <t>Vybavení pro Endocentrum</t>
  </si>
  <si>
    <t>101/2019/ZDR</t>
  </si>
  <si>
    <t>Vybavení pro oční oddělení</t>
  </si>
  <si>
    <t>102/2019/ZDR</t>
  </si>
  <si>
    <t>Vybavení pro oddělení dětské chirurgie a stomatologie</t>
  </si>
  <si>
    <t>103/2019/ZDR</t>
  </si>
  <si>
    <t>Vybavení pro Centrum vaskulárních intervencí</t>
  </si>
  <si>
    <t>104/2019/ZDR</t>
  </si>
  <si>
    <t>Artroskopická věž</t>
  </si>
  <si>
    <t>105/2019/ZDR</t>
  </si>
  <si>
    <t>Vybavení do kuchyně</t>
  </si>
  <si>
    <t>106/2019/ZDR</t>
  </si>
  <si>
    <t>Zateplení objektu hlavního pavilonu nemocnice Kutná Hora</t>
  </si>
  <si>
    <t>107/2019/ZDR</t>
  </si>
  <si>
    <t>Zateplení pavilonu LDN nemocnice Kutná Hora</t>
  </si>
  <si>
    <t>108/2019/ZDR</t>
  </si>
  <si>
    <t>Rekonstrukce 1. NP hlavního pavilonu na interní oddělení a oddělení následné a rehabilitační péče</t>
  </si>
  <si>
    <t>109/2019/ZDR</t>
  </si>
  <si>
    <t>Rekonstrukce 2. NP hlavního pavilonu na chirurgické oddělení krátkodobé péče, DIOP a následné péče</t>
  </si>
  <si>
    <t>110/2019/ZDR</t>
  </si>
  <si>
    <t>Modernizace vybavení pro vybudování pracoviště NIP</t>
  </si>
  <si>
    <t>111/2019/ZDR</t>
  </si>
  <si>
    <t>Rekonstrukce 2. NP pavilonu LDN na zázemí oddělení paliativní péče</t>
  </si>
  <si>
    <t>112/2019/ZDR</t>
  </si>
  <si>
    <t>Revitalizace a modernizace pavilonu č. 4 v areálu ONMB</t>
  </si>
  <si>
    <t>113/2019/ZDR</t>
  </si>
  <si>
    <t>Stravovací provoz v areálu ONMB</t>
  </si>
  <si>
    <t>114/2019/ZDR</t>
  </si>
  <si>
    <t>Přemístění chladu v areálu ONMB</t>
  </si>
  <si>
    <t>115/2019/ZDR</t>
  </si>
  <si>
    <t>Sanitní vozidla pro ONMB</t>
  </si>
  <si>
    <t>116/2019/ZDR</t>
  </si>
  <si>
    <t>Úprava a rozvody demineralizované vody  v ONMB</t>
  </si>
  <si>
    <t>117/2019/ZDR</t>
  </si>
  <si>
    <t>Přemístění odpařovacích nádrží v areálu ONMB</t>
  </si>
  <si>
    <t>118/2019/ZDR</t>
  </si>
  <si>
    <t>Rekonstrukce prostor pro dětskou skupinu a ubytování zaměstnanců ONMB</t>
  </si>
  <si>
    <t>119/2019/ZDR</t>
  </si>
  <si>
    <t>Pavilon pro matku a dítě - projektová dokumentace</t>
  </si>
  <si>
    <t>Probíhá VZ na zpracovatele projektové dokumentace pro územní řízení</t>
  </si>
  <si>
    <t>120/2019/ZDR</t>
  </si>
  <si>
    <t>Vybudování dospávací jednotky na centrálních operačních sálech</t>
  </si>
  <si>
    <t>121/2019/ZDR</t>
  </si>
  <si>
    <t>Zdravotnická technologie pro Gynekologické oddělení</t>
  </si>
  <si>
    <t>probíhá příprava VŘ</t>
  </si>
  <si>
    <t>122/2019/ZDR</t>
  </si>
  <si>
    <t>Rekonstrukce a přístavba budovy N a křídla D2 budovy D</t>
  </si>
  <si>
    <t>probíhá příprava VŘ, zpracována projektová dokumentace</t>
  </si>
  <si>
    <t>123/2019/ZDR</t>
  </si>
  <si>
    <t>Obměna zdravotnické techniky</t>
  </si>
  <si>
    <t>124/2019/ZDR</t>
  </si>
  <si>
    <t>Rekonstrukce 2. NP v pavilonu E v areálu 2</t>
  </si>
  <si>
    <t>125/2019/ZDR</t>
  </si>
  <si>
    <t>Energetické úspory pavilonu H Oblastní nemocnice Příbram, a.s.</t>
  </si>
  <si>
    <t>126/2019/ZDR</t>
  </si>
  <si>
    <t>Energetické úspory budovy J Oblastní nemocnice Příbram, a.s.</t>
  </si>
  <si>
    <t>127/2019/ZDR</t>
  </si>
  <si>
    <t>Rekuperace tepla pro bazén rehabilitace</t>
  </si>
  <si>
    <t>0004701</t>
  </si>
  <si>
    <t>0005318</t>
  </si>
  <si>
    <t>0004826</t>
  </si>
  <si>
    <t>0004820</t>
  </si>
  <si>
    <t>0004821</t>
  </si>
  <si>
    <t>0004823</t>
  </si>
  <si>
    <t>0004824</t>
  </si>
  <si>
    <t>0004825</t>
  </si>
  <si>
    <t>0005420</t>
  </si>
  <si>
    <t>0005424</t>
  </si>
  <si>
    <t>0005423</t>
  </si>
  <si>
    <t>0005425</t>
  </si>
  <si>
    <t>0005422</t>
  </si>
  <si>
    <t>5/2019</t>
  </si>
  <si>
    <t>49/2019/KUL</t>
  </si>
  <si>
    <t>Revitalizace expozic Městského muzea Žebrák, pobočky MČK</t>
  </si>
  <si>
    <t>stavebně realizováno</t>
  </si>
  <si>
    <t>Vybudování a zprovoznění paliativní péče, tzv. hospicových lůžek 
v nemocnici Kutná Hora</t>
  </si>
  <si>
    <t>Rekonstrukce bývalé svobodárny na Centrum pro vzdělávání a péči 
o zaměstnance ON Kolín, a. s</t>
  </si>
  <si>
    <t xml:space="preserve">Datum převzetí stavby 31.01.19, kolaudace bude následovat v dalším kvartálu. </t>
  </si>
  <si>
    <t>Probíhá plnění VZ</t>
  </si>
  <si>
    <t>Jiné zdroje = prostředky ZZS SČK</t>
  </si>
  <si>
    <t>PřípravujÍ nový interní formulář, stavební povolení vydáno, v 1.Q zahájení výběrového řízení na zhotovitele. Navýšení částky akce dle výměru o 4.833,27 tis. Kč.
Navýšení celkových nákladů akce.</t>
  </si>
  <si>
    <t>Jiné zdroje = dotace státního rozpočtu;
dotace schválena IROP</t>
  </si>
  <si>
    <t>Rekonstrukce ústavní kuchyně</t>
  </si>
  <si>
    <t>Obnova a modernizace zdravotnické technologie 2019</t>
  </si>
  <si>
    <t xml:space="preserve">ON Kladno - projektové dokumentace II </t>
  </si>
  <si>
    <t>Nemocniční informační systém</t>
  </si>
  <si>
    <t>Informační systém pro výměnu dat II.Etapa</t>
  </si>
  <si>
    <t>128/2019/ZDR</t>
  </si>
  <si>
    <t>129/2019/ZDR</t>
  </si>
  <si>
    <t>130/2019/ZDR</t>
  </si>
  <si>
    <t>131/2019/ZDR</t>
  </si>
  <si>
    <t>132/2019/ZDR</t>
  </si>
  <si>
    <t>133/2019/ZDR</t>
  </si>
  <si>
    <t>Výjezdová základna Benešov - projektová dokumentace</t>
  </si>
  <si>
    <t>134/2019/ZDR</t>
  </si>
  <si>
    <t>Výjezdová základna Čáslav - projektová dokumentace</t>
  </si>
  <si>
    <t>08/2019</t>
  </si>
  <si>
    <t>02/2019</t>
  </si>
  <si>
    <t>snížení celkových nákladů    Nedočerpané prostředky lze převést do rezervy. Akce dokončena k 31.12.2018</t>
  </si>
  <si>
    <t>Probíhá cenový průzkum trhu, příprava technických specifikací pro zahájení realizace VZ,  předpoklad ukončení realizace akce do konce 2019</t>
  </si>
  <si>
    <t>Navýšení celkových nákladů. Dodávka leden 2019 3ks, příprava ZD - 6/2019  do konce roku dalších (5 ks), celkem tedy 8 ks za rok 2019. Předpokládané ukončení akce 12/2021</t>
  </si>
  <si>
    <t>12/2021</t>
  </si>
  <si>
    <t>Snížení celkových nákladů.</t>
  </si>
  <si>
    <t>Jiné zdroje = prostředky nemocnice  ZAHÁJENO VŘ NA ZHOTOVITELE</t>
  </si>
  <si>
    <t>Jiné zdroje = 7.000 tis. Kč dotace OPŽP.
Rok 2020 = předpoklad 163.275 tis. Kč z rozpočtu SK PD dokončení 3/19, zahájení výběru zhotovitele 4/19,realizace 7/19
Rok 2021 = dotace z rozpočtu SK (odložené financování) ve výši 29.000 tis. Kč.           PD dokončení 3/19, zahájení výběru zhotovitele 4/19,realizace 7/19</t>
  </si>
  <si>
    <t>PD dokončena, zahájení výběru zhotovitele 3/19,realizace 6/18   předpokládané ukončení akce 3/2020</t>
  </si>
  <si>
    <t>Jiné zdroje = prostředky nemocnice    Plánované ukončení 05-06/2019</t>
  </si>
  <si>
    <t>Čekáme na vysoutěžení dodavatele, vazba na SČK.   Vysoutěžena PD.
15.5.2018 předložen na OKI interní formulář VZ na výběr dodavatele. 17.7.2018 požádáno o administrátora VZ. 3.9.2018 Radou zamítnut administrátor VZ, tím vynucený přesun investice do 2019.</t>
  </si>
  <si>
    <t xml:space="preserve">Jiné zdroje = prostředky nemocnice
</t>
  </si>
  <si>
    <t>Jiné zdroje = prostředky nemocnice   předpokládané ukončení akce 3/2019</t>
  </si>
  <si>
    <t xml:space="preserve">Probíhá plnění VZ. </t>
  </si>
  <si>
    <t>Jiné zdroje = prostředky nemocnice.  Příprava ZD, druhá etapa</t>
  </si>
  <si>
    <t>Projektová dokumentace je dokončena.  REALIZACE (PD)</t>
  </si>
  <si>
    <t>Není možné realizovat před dokončením stavby, bude realizováno po předání, zhotovitel zajištěn.  Stavba bude zahájena ve vhodných klimatických podmínkách. Přesun Kč z r. 2018 do r. 2019.</t>
  </si>
  <si>
    <t>ZajišťujÍ poptávkové řízení na možnosti, které trh nabízí, sestavujÍ plán budoucího záměru, zatím rozpracováno.  Přesun Kč z r. 2018 do r. 2019.</t>
  </si>
  <si>
    <t>Jiné zdroje = vlastní prostředky nemocnice.
Navýšení celkových nákladů, požadavek na dotaci v roce 2019 (původní celkové náklady 3.025 tis.Kč). V současné době se dokončují stavební práce. Předpokládaný termín dokončení akce 30.1.2019</t>
  </si>
  <si>
    <t xml:space="preserve">Jiné zdroje = vlastní prostředky nemocnice. </t>
  </si>
  <si>
    <t>Roky 2019 a 2020 = odložené financování. Realizace ukončena</t>
  </si>
  <si>
    <t>Po kolaudaci DC Chocerady. VZ si vysoutěží p. o. sama. Převedeno na 2019</t>
  </si>
  <si>
    <t>písmo škrtnuto + poznámka</t>
  </si>
  <si>
    <t>Jiné zdroje = prostředky nemocnice. Realizace ukončena
Rok 2019 = odložené financování</t>
  </si>
  <si>
    <t>Jiné zdroje = vlastní zdroje nemocnice.  Konec stavebního řízení, přípravné práce - překládky sítí. Vydáno stavební povolení. Ukončení výběru dodavatele květen, ihned poté realizace.</t>
  </si>
  <si>
    <t>Aktuální stav (Příprava VZ, Probíhá VZ, Realizace, Ukončeno,  Zrušeno)</t>
  </si>
  <si>
    <t xml:space="preserve"> 03/2019</t>
  </si>
  <si>
    <t>Jiné zdroje = dotace státního rozpočtu. Schválená ZD, těsně před zahájením VŘ, ukončení VŘ 3/2019</t>
  </si>
  <si>
    <t>Jiné zdroje = vlastní zdroje nemocnice. DOKONČOVÁNÍ PROJEKTU, VYHLÁŠENÍ VŘ V ÚNORU</t>
  </si>
  <si>
    <t>Jiné zdroje = 100 tis. Kč vlastní zdroje nemocnice, 2 800 tis. Kč dotace státního rozpočtu. STAVEBNÍ POVOLENÍ A PD ANO, FINALIZUJÍ ŽÁDOST O DOTACI. Zpracování žádosti o dotaci do konce ledna, poté výběrové řízení, realizace ukončena 8/2019</t>
  </si>
  <si>
    <t>Jiné zdroje = 100 tis. Kč vlastní zdroje nemocnice, 2 000 tis. Kč dotace státního rozpočtu. STAVEBNÍ POVOLENÍ A PD ANO, FINALIZUJÍ ŽÁDOST O DOTACI. Zpracování žádosti o dotaci do konce ledna, poté výběrové řízení, realizace ukončena 8/2019</t>
  </si>
  <si>
    <t>Jiné zdroje = vlastní zdroje nemocnice. Projekt připraven, po dokoncčení stavebních prací v interním pavilonu proběhne instalace.</t>
  </si>
  <si>
    <t>realizace poptávkových řízení, realizace v květnu</t>
  </si>
  <si>
    <t>příprava výběrového řízení, vypsání únor, realizace červenec</t>
  </si>
  <si>
    <t>Jiné zdroje = vlastní zdroje nemocnice. Probíhá poptávkové řízení, realizace červen</t>
  </si>
  <si>
    <t>vydáno stavební povolení na stavbu nového evakuačního výtahu, příprava výběrového řízení, začátek realizace květen, postupná rekonstrukce 6 stávajících výtahů + 1 nový výtah v termínu květen - listopad</t>
  </si>
  <si>
    <t>Na základě hotové studie příprava podkladů pro výběrové řízení. Předání dokumentace listopad</t>
  </si>
  <si>
    <t>Jiné zdroje = vlastní zdroje nemocnice. Probíhá příprava výběrového řízení, konec výběrového řízení v květnu, ihned poté realizace</t>
  </si>
  <si>
    <t xml:space="preserve">Jiné zdroje = vlastní zdroje nemocnice. Příprava ZD průběžně - 1-12/2019, předpokládané ukončení akce 12/2019 </t>
  </si>
  <si>
    <t>Realizace PD - předpokládané dokončení 6/2019, předpokládané ukončení akce 12/2020</t>
  </si>
  <si>
    <t>Příprava ZD, předpokl. 12/2019</t>
  </si>
  <si>
    <t>Příprava ZD, předpokládané ukončení akce 12/2019</t>
  </si>
  <si>
    <t>příprava VŘ, 6/19-12/19, předpokládané ukončení akce 12/2019</t>
  </si>
  <si>
    <t>příprava VŘ, 3/19, předpokládané ukončení akce 4 - 12/2019</t>
  </si>
  <si>
    <t>příprava VŘ, 3/19, předpokládané ukončení akce 3 - 9/2019</t>
  </si>
  <si>
    <t>Jiné zdroje = vlastní zdroje nemocnice. Probíhá zpracování PD, do 03/2019</t>
  </si>
  <si>
    <t>Jiné zdroje = vlastní zdroje nemocnice. Příprava VŘ na zpracovatele PD</t>
  </si>
  <si>
    <t>Jiné zdroje = vlastní zdroje nemocnice. Probíhá VŘ na zhotovitele akce. Předpoklad ukončení výběrového řízení (zhotovitel akce) 2/2019. Předpoklad ukončení realizace akce 7/2019.</t>
  </si>
  <si>
    <t>Jiné zdroje = vlastní zdroje nemocnice. Vypracována PD, vydáno SP, příprava k realizaci VZ, předpoklad zahájení realizace akce 3. Q 2019</t>
  </si>
  <si>
    <t>Jiné zdroje = vlastní zdroje nemocnice. Zpracovává se PD, příprava k realizaci VZ, předpoklad ukončení realizace akce do konce 2019</t>
  </si>
  <si>
    <t>Jiné zdroje = vlastní zdroje nemocnice. Příprava technických specifikací pro realizaci VZ, předpoklad ukončení realizace akce do konce 2019</t>
  </si>
  <si>
    <t>Jiné zdroje = vlastní zdroje nemocnice. Ukončeno VŘ na zhotovitele akce - podpis SoD,  Předpoklad ukončení realizace akce 07/2019</t>
  </si>
  <si>
    <t>Probíhá realizace akce, předpoklad ukončení realizace akce do konce 3/2019</t>
  </si>
  <si>
    <t>Probíhá cenový průzkum trhu, příprava technických specifikací pro zahájení realizace VZ, předpoklad ukončení realizace akce do konce 2019</t>
  </si>
  <si>
    <t>Provozovna nemocnice Kutná Hora. Probíhá výběrové řízení na dodavatele zařízení, předpoklad ukončení realizace akce 4-5/2019</t>
  </si>
  <si>
    <t>Probíhá výběrové řízení na dodavatele vybavení, předpoklad ukončení realizace akce 4/2019</t>
  </si>
  <si>
    <t>provozovna nemocnice Kutná Hora.  Jiné zdroje = SFŽP.   Příprava PD.  Příprava žádosti o poskytnutí dotace z SFŽP-výzva 121.  Předpoklad podání žádosti 3-4/2019</t>
  </si>
  <si>
    <t>Jiné zdroje = vlastní zdroje nemocnice.  Probíhá VZ na zhotovitele, termín pro podání nabídek je 14.1.2019, 1.4.2019 - zahájení stavby</t>
  </si>
  <si>
    <t>Jiné zdroje = vlastní zdroje nemocnice.V současné době se zpracovává dokumentace pro územní řízení a připravují se podklady pro VZ na dokumentaci pro provedení stavby.,   1.10.2019 - předpokládaný termín zahájení stavebních prací, realizace do 11/2020</t>
  </si>
  <si>
    <t>Jiné zdroje = vlastní zdroje nemocnice. V současné době se zpracovává studie, Předpokládaný termín zahájení realizace je 01/2020</t>
  </si>
  <si>
    <t>V současné době je připravena technická specifikace pro vypsání veřejné zakázky. Předpokládaný termín dokončení akce 30.11.2019</t>
  </si>
  <si>
    <t>V současné době probíhá VZ na dokumentaci pro provedení stavby.  Předpokládaný termín dokončení akce 06/2019</t>
  </si>
  <si>
    <t>V současné době se zpracovává studie, předpokládaný termín zahájení realizace je 04/2019</t>
  </si>
  <si>
    <t>Jiné zdroje = vlastní zdroje nemocnice. Probíhá VZ na dokumentaci pro provádění stavby</t>
  </si>
  <si>
    <t>Jiné zdroje = vlastní zdroje nemocnice. V současné době je zpracována studie, Předpokládaný termín zahájení stavebních prací je 10/2019</t>
  </si>
  <si>
    <t>probíhá příprava VŘ, předpoklad VŘ 02-05/2019</t>
  </si>
  <si>
    <t xml:space="preserve">požadavek na dotaci z rozpočtu SK ve výši  200 000 tis. Kč v r. 2020, probíhá příprava VŘ, zpracována projektová dokumentace
požadavek na dotaci z rozpočtu SK ve výši 118 000 tis. Kč v roce r. 2021 </t>
  </si>
  <si>
    <t xml:space="preserve">Jiné zdroje = Dotace v rámci OPŽP.  Zpracována projektová dokumentace, probíhá příprava žádosti na dotaci v rámci OPŽP </t>
  </si>
  <si>
    <t>Jiné zdroje = Dotace v rámci OPŽP. Probíhá příprava podkladů pro zpracování PD a žádost na dotaci v rámci OPŽP</t>
  </si>
  <si>
    <t>Příprava specifikace a technických podkladů nezbytné k stanovení předpokládané hodnoty projektových prací.  Technické podklady 3/2019, dále VZMR, jejíž realizace je odhadována na cca 2 měsíce.</t>
  </si>
  <si>
    <t>zeleně podbarveno + poznámka</t>
  </si>
  <si>
    <t>oranžově podbarveno</t>
  </si>
  <si>
    <t>Jiné zdroje = vlastní prostředky nemocnice (snížení podílu kraje o 1.000 000,-Kč.  Probíhá příprava výběrového řízení, vyhlášení v únoru. Konec VŘ v dubnu, realizace květen</t>
  </si>
  <si>
    <t xml:space="preserve">Speciální vozidlo pro potřeby dopravní policie </t>
  </si>
  <si>
    <r>
      <t xml:space="preserve">provozovna nemocnice Kutná Hora.   </t>
    </r>
    <r>
      <rPr>
        <b/>
        <u/>
        <sz val="10"/>
        <rFont val="Arial"/>
        <family val="2"/>
        <charset val="238"/>
      </rPr>
      <t xml:space="preserve">Minimální částka "bez restrukturalizace"    </t>
    </r>
    <r>
      <rPr>
        <sz val="10"/>
        <rFont val="Arial"/>
        <family val="2"/>
        <charset val="238"/>
      </rPr>
      <t xml:space="preserve"> Příprava pro zpracování PD, předpoklad zpracování PD do konce 2019</t>
    </r>
  </si>
  <si>
    <r>
      <t xml:space="preserve">provozovna nemocnice Kutná Hora. </t>
    </r>
    <r>
      <rPr>
        <b/>
        <u/>
        <sz val="10"/>
        <rFont val="Arial"/>
        <family val="2"/>
        <charset val="238"/>
      </rPr>
      <t xml:space="preserve">Maximální částka "s restrukturalizací"  </t>
    </r>
    <r>
      <rPr>
        <sz val="10"/>
        <rFont val="Arial"/>
        <family val="2"/>
        <charset val="238"/>
      </rPr>
      <t xml:space="preserve"> Příprava pro zpracování PD, předpoklad zpracování PD do konce 2019</t>
    </r>
  </si>
  <si>
    <r>
      <t xml:space="preserve">provozovna nemocnice Kutná Hora. </t>
    </r>
    <r>
      <rPr>
        <b/>
        <u/>
        <sz val="10"/>
        <rFont val="Arial"/>
        <family val="2"/>
        <charset val="238"/>
      </rPr>
      <t>Minimální částka "bez restrukturalizace"</t>
    </r>
    <r>
      <rPr>
        <sz val="10"/>
        <rFont val="Arial"/>
        <family val="2"/>
        <charset val="238"/>
      </rPr>
      <t xml:space="preserve">   Příprava pro zpracování PD, předpoklad zpracování PD do konce 2019</t>
    </r>
  </si>
  <si>
    <t xml:space="preserve">
Snížení celkových nákladů</t>
  </si>
  <si>
    <t>Převod nevyčerpaných účelových prostředků (usn.č.          /2019/RK ze dne  )</t>
  </si>
  <si>
    <t>x</t>
  </si>
  <si>
    <t>navýšení celkových nákladů,  dílčí plnění jednotlivých akcí</t>
  </si>
  <si>
    <t>0005319</t>
  </si>
  <si>
    <t>0005482</t>
  </si>
  <si>
    <t>0001783</t>
  </si>
  <si>
    <t>0005437</t>
  </si>
  <si>
    <t>0005448</t>
  </si>
  <si>
    <t>0005443</t>
  </si>
  <si>
    <t>0005438</t>
  </si>
  <si>
    <t>0005439</t>
  </si>
  <si>
    <t>0005445</t>
  </si>
  <si>
    <t>0005446</t>
  </si>
  <si>
    <t>0005436</t>
  </si>
  <si>
    <t>0005434</t>
  </si>
  <si>
    <t>0005447</t>
  </si>
  <si>
    <t>0005435</t>
  </si>
  <si>
    <t>0005441</t>
  </si>
  <si>
    <t>0005421</t>
  </si>
  <si>
    <t>0005432</t>
  </si>
  <si>
    <t>0005442</t>
  </si>
  <si>
    <t>0005433</t>
  </si>
  <si>
    <t>0005431</t>
  </si>
  <si>
    <t>Odloženo</t>
  </si>
  <si>
    <t>Změna rozpisu financování, odloženo</t>
  </si>
  <si>
    <t>průběžně</t>
  </si>
  <si>
    <t>Startovací byty</t>
  </si>
  <si>
    <t>Rozvoj Rabasovy galerie Rakovník, stavební úpravy a dostavba</t>
  </si>
  <si>
    <t>.</t>
  </si>
  <si>
    <t>Časový horizont změny aktuálního stavu (měsíc/rok)</t>
  </si>
  <si>
    <t>Poslední VZ bude realizovaná v roce 2019</t>
  </si>
  <si>
    <t>*</t>
  </si>
  <si>
    <r>
      <t xml:space="preserve">                                     Plán investic Středočeského kraje na rok 2019 - změna č. 1                            </t>
    </r>
    <r>
      <rPr>
        <sz val="14"/>
        <rFont val="Arial"/>
        <family val="2"/>
        <charset val="238"/>
      </rPr>
      <t>v tis. Kč</t>
    </r>
  </si>
  <si>
    <t>přejmenování akce</t>
  </si>
  <si>
    <t>128-16/2018/ZK ze dne 24.11.18</t>
  </si>
  <si>
    <t>128-16/2018/ZK ze dne 24.11.19</t>
  </si>
  <si>
    <t>128-16/2018/ZK ze dne 24.11.20</t>
  </si>
  <si>
    <t>128-16/2018/ZK ze dne 24.11.21</t>
  </si>
  <si>
    <t>128-16/2018/ZK ze dne 24.11.22</t>
  </si>
  <si>
    <t>128-16/2018/ZK ze dne 24.11.23</t>
  </si>
  <si>
    <t>128-16/2018/ZK ze dne 24.11.24</t>
  </si>
  <si>
    <t>128-16/2018/ZK ze dne 24.11.25</t>
  </si>
  <si>
    <t>128-16/2018/ZK ze dne 24.11.26</t>
  </si>
  <si>
    <t>045-24/2018/RK ze dne 6.8.2018
 041-15/2018/ZK ze dne 27.8.2018</t>
  </si>
  <si>
    <t>045-24/2018/RK ze dne 6.8.2018 
041-15/2018/ZK ze dne 27.8.2018</t>
  </si>
  <si>
    <t>128-16/2018/ZK ze dne 24.11.27</t>
  </si>
  <si>
    <t>128-16/2018/ZK ze dne 24.11.28</t>
  </si>
  <si>
    <t>128-16/2018/ZK ze dne 24.11.29</t>
  </si>
  <si>
    <t>128-16/2018/ZK ze dne 24.11.30</t>
  </si>
  <si>
    <t>128-16/2018/ZK ze dne 24.11.31</t>
  </si>
  <si>
    <t>128-16/2018/ZK ze dne 24.11.32</t>
  </si>
  <si>
    <t>128-16/2018/ZK ze dne 24.11.33</t>
  </si>
  <si>
    <t>128-16/2018/ZK ze dne 24.11.34</t>
  </si>
  <si>
    <t>128-16/2018/ZK ze dne 24.11.35</t>
  </si>
  <si>
    <t>128-16/2018/ZK ze dne 24.11.36</t>
  </si>
  <si>
    <t>Předpokládané čtvrtletní čerpání - 2019</t>
  </si>
  <si>
    <t>Instruktážní a nácviková hala - ocelokolna včetně projektové dokumentace</t>
  </si>
  <si>
    <t>04/2019</t>
  </si>
  <si>
    <t>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</si>
</sst>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"/>
    <numFmt numFmtId="165" formatCode="#,##0.00000"/>
    <numFmt numFmtId="166" formatCode="#,##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trike/>
      <sz val="10"/>
      <color rgb="FF0000FB"/>
      <name val="Arial"/>
      <family val="2"/>
      <charset val="238"/>
    </font>
    <font>
      <b/>
      <strike/>
      <sz val="10"/>
      <color rgb="FF0000FB"/>
      <name val="Arial"/>
      <family val="2"/>
      <charset val="238"/>
    </font>
    <font>
      <sz val="10"/>
      <color rgb="FF0000FB"/>
      <name val="Arial"/>
      <family val="2"/>
      <charset val="238"/>
    </font>
    <font>
      <b/>
      <sz val="10"/>
      <color rgb="FF0000FB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trike/>
      <sz val="10"/>
      <color theme="1"/>
      <name val="Arial"/>
      <family val="2"/>
      <charset val="238"/>
    </font>
    <font>
      <b/>
      <strike/>
      <sz val="10"/>
      <color theme="1"/>
      <name val="Arial"/>
      <family val="2"/>
      <charset val="238"/>
    </font>
    <font>
      <strike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10"/>
      <name val="Arial"/>
      <family val="2"/>
      <charset val="238"/>
    </font>
    <font>
      <sz val="22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trike/>
      <sz val="12"/>
      <color rgb="FF0000FB"/>
      <name val="Arial"/>
      <family val="2"/>
      <charset val="238"/>
    </font>
    <font>
      <strike/>
      <sz val="12"/>
      <name val="Arial"/>
      <family val="2"/>
      <charset val="238"/>
    </font>
    <font>
      <sz val="12"/>
      <color theme="1"/>
      <name val="Arial"/>
      <family val="2"/>
      <charset val="238"/>
    </font>
    <font>
      <strike/>
      <sz val="12"/>
      <color theme="1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00FB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AE8A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85C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0" borderId="0"/>
  </cellStyleXfs>
  <cellXfs count="1028">
    <xf numFmtId="0" fontId="0" fillId="0" borderId="0" xfId="0"/>
    <xf numFmtId="0" fontId="4" fillId="0" borderId="18" xfId="0" applyFont="1" applyFill="1" applyBorder="1" applyAlignment="1">
      <alignment horizontal="center" vertical="center" wrapText="1"/>
    </xf>
    <xf numFmtId="3" fontId="4" fillId="7" borderId="2" xfId="1" applyNumberFormat="1" applyFont="1" applyFill="1" applyBorder="1" applyAlignment="1">
      <alignment vertical="center" wrapText="1"/>
    </xf>
    <xf numFmtId="3" fontId="2" fillId="7" borderId="9" xfId="0" applyNumberFormat="1" applyFont="1" applyFill="1" applyBorder="1" applyAlignment="1">
      <alignment vertical="center" wrapText="1"/>
    </xf>
    <xf numFmtId="3" fontId="2" fillId="7" borderId="2" xfId="0" applyNumberFormat="1" applyFont="1" applyFill="1" applyBorder="1" applyAlignment="1">
      <alignment vertical="center" wrapText="1"/>
    </xf>
    <xf numFmtId="3" fontId="2" fillId="8" borderId="2" xfId="0" applyNumberFormat="1" applyFont="1" applyFill="1" applyBorder="1" applyAlignment="1">
      <alignment vertical="center" wrapText="1"/>
    </xf>
    <xf numFmtId="3" fontId="4" fillId="0" borderId="22" xfId="1" applyNumberFormat="1" applyFont="1" applyFill="1" applyBorder="1" applyAlignment="1">
      <alignment vertical="center" wrapText="1"/>
    </xf>
    <xf numFmtId="3" fontId="2" fillId="0" borderId="23" xfId="0" applyNumberFormat="1" applyFont="1" applyFill="1" applyBorder="1" applyAlignment="1">
      <alignment vertical="center" wrapText="1"/>
    </xf>
    <xf numFmtId="3" fontId="2" fillId="0" borderId="22" xfId="0" applyNumberFormat="1" applyFont="1" applyFill="1" applyBorder="1" applyAlignment="1">
      <alignment vertical="center" wrapText="1"/>
    </xf>
    <xf numFmtId="3" fontId="2" fillId="8" borderId="25" xfId="0" applyNumberFormat="1" applyFont="1" applyFill="1" applyBorder="1" applyAlignment="1">
      <alignment vertical="center" wrapText="1"/>
    </xf>
    <xf numFmtId="3" fontId="2" fillId="8" borderId="26" xfId="0" applyNumberFormat="1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3" fontId="4" fillId="0" borderId="21" xfId="1" applyNumberFormat="1" applyFont="1" applyFill="1" applyBorder="1" applyAlignment="1">
      <alignment vertical="center" wrapText="1"/>
    </xf>
    <xf numFmtId="3" fontId="2" fillId="0" borderId="28" xfId="0" applyNumberFormat="1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3" fontId="4" fillId="9" borderId="18" xfId="1" applyNumberFormat="1" applyFont="1" applyFill="1" applyBorder="1" applyAlignment="1">
      <alignment vertical="center" wrapText="1"/>
    </xf>
    <xf numFmtId="3" fontId="4" fillId="0" borderId="31" xfId="1" applyNumberFormat="1" applyFont="1" applyFill="1" applyBorder="1" applyAlignment="1">
      <alignment vertical="center" wrapText="1"/>
    </xf>
    <xf numFmtId="3" fontId="4" fillId="0" borderId="30" xfId="1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6" borderId="2" xfId="0" applyNumberFormat="1" applyFont="1" applyFill="1" applyBorder="1" applyAlignment="1">
      <alignment vertical="center" wrapText="1"/>
    </xf>
    <xf numFmtId="3" fontId="2" fillId="8" borderId="9" xfId="0" applyNumberFormat="1" applyFont="1" applyFill="1" applyBorder="1" applyAlignment="1">
      <alignment vertical="center" wrapText="1"/>
    </xf>
    <xf numFmtId="3" fontId="2" fillId="6" borderId="32" xfId="0" applyNumberFormat="1" applyFont="1" applyFill="1" applyBorder="1" applyAlignment="1">
      <alignment vertical="center" wrapText="1"/>
    </xf>
    <xf numFmtId="3" fontId="2" fillId="6" borderId="25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8" borderId="22" xfId="0" applyNumberFormat="1" applyFont="1" applyFill="1" applyBorder="1" applyAlignment="1">
      <alignment vertical="center" wrapText="1"/>
    </xf>
    <xf numFmtId="3" fontId="4" fillId="0" borderId="25" xfId="1" applyNumberFormat="1" applyFont="1" applyFill="1" applyBorder="1" applyAlignment="1">
      <alignment vertical="center" wrapText="1"/>
    </xf>
    <xf numFmtId="3" fontId="2" fillId="0" borderId="31" xfId="0" applyNumberFormat="1" applyFont="1" applyFill="1" applyBorder="1" applyAlignment="1">
      <alignment vertical="center" wrapText="1"/>
    </xf>
    <xf numFmtId="3" fontId="2" fillId="0" borderId="25" xfId="0" applyNumberFormat="1" applyFont="1" applyFill="1" applyBorder="1" applyAlignment="1">
      <alignment vertical="center" wrapText="1"/>
    </xf>
    <xf numFmtId="3" fontId="8" fillId="0" borderId="34" xfId="0" applyNumberFormat="1" applyFont="1" applyFill="1" applyBorder="1" applyAlignment="1">
      <alignment vertical="center" wrapText="1"/>
    </xf>
    <xf numFmtId="3" fontId="8" fillId="0" borderId="32" xfId="0" applyNumberFormat="1" applyFont="1" applyFill="1" applyBorder="1" applyAlignment="1">
      <alignment vertical="center" wrapText="1"/>
    </xf>
    <xf numFmtId="3" fontId="8" fillId="8" borderId="21" xfId="0" applyNumberFormat="1" applyFont="1" applyFill="1" applyBorder="1" applyAlignment="1">
      <alignment vertical="center" wrapText="1"/>
    </xf>
    <xf numFmtId="3" fontId="8" fillId="8" borderId="32" xfId="0" applyNumberFormat="1" applyFont="1" applyFill="1" applyBorder="1" applyAlignment="1">
      <alignment vertical="center" wrapText="1"/>
    </xf>
    <xf numFmtId="3" fontId="9" fillId="0" borderId="25" xfId="1" applyNumberFormat="1" applyFont="1" applyFill="1" applyBorder="1" applyAlignment="1">
      <alignment vertical="center" wrapText="1"/>
    </xf>
    <xf numFmtId="3" fontId="8" fillId="0" borderId="31" xfId="0" applyNumberFormat="1" applyFont="1" applyFill="1" applyBorder="1" applyAlignment="1">
      <alignment vertical="center" wrapText="1"/>
    </xf>
    <xf numFmtId="3" fontId="8" fillId="0" borderId="25" xfId="0" applyNumberFormat="1" applyFont="1" applyFill="1" applyBorder="1" applyAlignment="1">
      <alignment vertical="center" wrapText="1"/>
    </xf>
    <xf numFmtId="3" fontId="8" fillId="8" borderId="25" xfId="0" applyNumberFormat="1" applyFont="1" applyFill="1" applyBorder="1" applyAlignment="1">
      <alignment vertical="center" wrapText="1"/>
    </xf>
    <xf numFmtId="3" fontId="4" fillId="0" borderId="32" xfId="1" applyNumberFormat="1" applyFont="1" applyFill="1" applyBorder="1" applyAlignment="1">
      <alignment vertical="center" wrapText="1"/>
    </xf>
    <xf numFmtId="3" fontId="2" fillId="0" borderId="34" xfId="0" applyNumberFormat="1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 wrapText="1"/>
    </xf>
    <xf numFmtId="3" fontId="2" fillId="8" borderId="32" xfId="0" applyNumberFormat="1" applyFont="1" applyFill="1" applyBorder="1" applyAlignment="1">
      <alignment vertical="center" wrapText="1"/>
    </xf>
    <xf numFmtId="3" fontId="2" fillId="6" borderId="30" xfId="0" applyNumberFormat="1" applyFont="1" applyFill="1" applyBorder="1" applyAlignment="1">
      <alignment vertical="center" wrapText="1"/>
    </xf>
    <xf numFmtId="3" fontId="2" fillId="8" borderId="34" xfId="0" applyNumberFormat="1" applyFont="1" applyFill="1" applyBorder="1" applyAlignment="1">
      <alignment vertical="center" wrapText="1"/>
    </xf>
    <xf numFmtId="3" fontId="2" fillId="7" borderId="34" xfId="0" applyNumberFormat="1" applyFont="1" applyFill="1" applyBorder="1" applyAlignment="1">
      <alignment vertical="center" wrapText="1"/>
    </xf>
    <xf numFmtId="3" fontId="2" fillId="7" borderId="32" xfId="0" applyNumberFormat="1" applyFont="1" applyFill="1" applyBorder="1" applyAlignment="1">
      <alignment vertical="center" wrapText="1"/>
    </xf>
    <xf numFmtId="0" fontId="2" fillId="7" borderId="25" xfId="0" applyFont="1" applyFill="1" applyBorder="1" applyAlignment="1">
      <alignment horizontal="center" vertical="center" wrapText="1"/>
    </xf>
    <xf numFmtId="3" fontId="2" fillId="8" borderId="31" xfId="0" applyNumberFormat="1" applyFont="1" applyFill="1" applyBorder="1" applyAlignment="1">
      <alignment vertical="center" wrapText="1"/>
    </xf>
    <xf numFmtId="3" fontId="2" fillId="7" borderId="31" xfId="0" applyNumberFormat="1" applyFont="1" applyFill="1" applyBorder="1" applyAlignment="1">
      <alignment vertical="center" wrapText="1"/>
    </xf>
    <xf numFmtId="3" fontId="2" fillId="7" borderId="25" xfId="0" applyNumberFormat="1" applyFont="1" applyFill="1" applyBorder="1" applyAlignment="1">
      <alignment vertical="center" wrapText="1"/>
    </xf>
    <xf numFmtId="3" fontId="2" fillId="0" borderId="26" xfId="0" applyNumberFormat="1" applyFont="1" applyFill="1" applyBorder="1" applyAlignment="1">
      <alignment vertical="center" wrapText="1"/>
    </xf>
    <xf numFmtId="3" fontId="2" fillId="0" borderId="39" xfId="0" applyNumberFormat="1" applyFont="1" applyFill="1" applyBorder="1" applyAlignment="1">
      <alignment vertical="center" wrapText="1"/>
    </xf>
    <xf numFmtId="3" fontId="2" fillId="0" borderId="36" xfId="0" applyNumberFormat="1" applyFont="1" applyFill="1" applyBorder="1" applyAlignment="1">
      <alignment vertical="center" wrapText="1"/>
    </xf>
    <xf numFmtId="3" fontId="2" fillId="0" borderId="27" xfId="0" applyNumberFormat="1" applyFont="1" applyFill="1" applyBorder="1" applyAlignment="1">
      <alignment vertical="center" wrapText="1"/>
    </xf>
    <xf numFmtId="3" fontId="2" fillId="0" borderId="33" xfId="0" applyNumberFormat="1" applyFont="1" applyFill="1" applyBorder="1" applyAlignment="1">
      <alignment vertical="center" wrapText="1"/>
    </xf>
    <xf numFmtId="3" fontId="2" fillId="0" borderId="25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 wrapText="1"/>
    </xf>
    <xf numFmtId="3" fontId="4" fillId="7" borderId="21" xfId="1" applyNumberFormat="1" applyFont="1" applyFill="1" applyBorder="1" applyAlignment="1">
      <alignment vertical="center" wrapText="1"/>
    </xf>
    <xf numFmtId="3" fontId="2" fillId="7" borderId="28" xfId="0" applyNumberFormat="1" applyFont="1" applyFill="1" applyBorder="1" applyAlignment="1">
      <alignment vertical="center" wrapText="1"/>
    </xf>
    <xf numFmtId="3" fontId="2" fillId="7" borderId="27" xfId="0" applyNumberFormat="1" applyFont="1" applyFill="1" applyBorder="1" applyAlignment="1">
      <alignment vertical="center" wrapText="1"/>
    </xf>
    <xf numFmtId="3" fontId="2" fillId="7" borderId="21" xfId="0" applyNumberFormat="1" applyFont="1" applyFill="1" applyBorder="1" applyAlignment="1">
      <alignment vertical="center" wrapText="1"/>
    </xf>
    <xf numFmtId="3" fontId="2" fillId="7" borderId="23" xfId="0" applyNumberFormat="1" applyFont="1" applyFill="1" applyBorder="1" applyAlignment="1">
      <alignment vertical="center" wrapText="1"/>
    </xf>
    <xf numFmtId="3" fontId="2" fillId="7" borderId="22" xfId="0" applyNumberFormat="1" applyFont="1" applyFill="1" applyBorder="1" applyAlignment="1">
      <alignment vertical="center" wrapText="1"/>
    </xf>
    <xf numFmtId="3" fontId="2" fillId="7" borderId="26" xfId="0" applyNumberFormat="1" applyFont="1" applyFill="1" applyBorder="1" applyAlignment="1">
      <alignment vertical="center" wrapText="1"/>
    </xf>
    <xf numFmtId="3" fontId="4" fillId="7" borderId="25" xfId="1" applyNumberFormat="1" applyFont="1" applyFill="1" applyBorder="1" applyAlignment="1">
      <alignment vertical="center" wrapText="1"/>
    </xf>
    <xf numFmtId="3" fontId="2" fillId="7" borderId="30" xfId="0" applyNumberFormat="1" applyFont="1" applyFill="1" applyBorder="1" applyAlignment="1">
      <alignment vertical="center" wrapText="1"/>
    </xf>
    <xf numFmtId="3" fontId="2" fillId="7" borderId="36" xfId="0" applyNumberFormat="1" applyFont="1" applyFill="1" applyBorder="1" applyAlignment="1">
      <alignment vertical="center" wrapText="1"/>
    </xf>
    <xf numFmtId="3" fontId="2" fillId="7" borderId="31" xfId="0" applyNumberFormat="1" applyFont="1" applyFill="1" applyBorder="1" applyAlignment="1">
      <alignment vertical="center"/>
    </xf>
    <xf numFmtId="3" fontId="2" fillId="8" borderId="21" xfId="0" applyNumberFormat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3" fontId="8" fillId="0" borderId="31" xfId="0" applyNumberFormat="1" applyFont="1" applyFill="1" applyBorder="1" applyAlignment="1">
      <alignment horizontal="center" vertical="center" wrapText="1"/>
    </xf>
    <xf numFmtId="3" fontId="8" fillId="8" borderId="22" xfId="0" applyNumberFormat="1" applyFont="1" applyFill="1" applyBorder="1" applyAlignment="1">
      <alignment vertical="center" wrapText="1"/>
    </xf>
    <xf numFmtId="3" fontId="4" fillId="8" borderId="32" xfId="0" applyNumberFormat="1" applyFont="1" applyFill="1" applyBorder="1" applyAlignment="1">
      <alignment vertical="center" wrapText="1"/>
    </xf>
    <xf numFmtId="3" fontId="2" fillId="0" borderId="34" xfId="0" applyNumberFormat="1" applyFont="1" applyFill="1" applyBorder="1" applyAlignment="1">
      <alignment horizontal="center" vertical="center" wrapText="1"/>
    </xf>
    <xf numFmtId="3" fontId="11" fillId="0" borderId="25" xfId="1" applyNumberFormat="1" applyFont="1" applyFill="1" applyBorder="1" applyAlignment="1">
      <alignment vertical="center" wrapText="1"/>
    </xf>
    <xf numFmtId="3" fontId="10" fillId="0" borderId="31" xfId="0" applyNumberFormat="1" applyFont="1" applyFill="1" applyBorder="1" applyAlignment="1">
      <alignment vertical="center" wrapText="1"/>
    </xf>
    <xf numFmtId="3" fontId="10" fillId="0" borderId="30" xfId="0" applyNumberFormat="1" applyFont="1" applyFill="1" applyBorder="1" applyAlignment="1">
      <alignment vertical="center" wrapText="1"/>
    </xf>
    <xf numFmtId="3" fontId="10" fillId="0" borderId="25" xfId="0" applyNumberFormat="1" applyFont="1" applyFill="1" applyBorder="1" applyAlignment="1">
      <alignment vertical="center" wrapText="1"/>
    </xf>
    <xf numFmtId="3" fontId="10" fillId="8" borderId="25" xfId="0" applyNumberFormat="1" applyFont="1" applyFill="1" applyBorder="1" applyAlignment="1">
      <alignment vertical="center" wrapText="1"/>
    </xf>
    <xf numFmtId="3" fontId="11" fillId="8" borderId="25" xfId="0" applyNumberFormat="1" applyFont="1" applyFill="1" applyBorder="1" applyAlignment="1">
      <alignment vertical="center" wrapText="1"/>
    </xf>
    <xf numFmtId="3" fontId="4" fillId="8" borderId="25" xfId="0" applyNumberFormat="1" applyFont="1" applyFill="1" applyBorder="1" applyAlignment="1">
      <alignment vertical="center" wrapText="1"/>
    </xf>
    <xf numFmtId="3" fontId="9" fillId="8" borderId="25" xfId="0" applyNumberFormat="1" applyFont="1" applyFill="1" applyBorder="1" applyAlignment="1">
      <alignment vertical="center" wrapText="1"/>
    </xf>
    <xf numFmtId="3" fontId="9" fillId="0" borderId="32" xfId="1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 wrapText="1"/>
    </xf>
    <xf numFmtId="3" fontId="8" fillId="0" borderId="36" xfId="0" applyNumberFormat="1" applyFont="1" applyFill="1" applyBorder="1" applyAlignment="1">
      <alignment vertical="center" wrapText="1"/>
    </xf>
    <xf numFmtId="3" fontId="8" fillId="0" borderId="22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 wrapText="1"/>
    </xf>
    <xf numFmtId="3" fontId="2" fillId="0" borderId="25" xfId="0" applyNumberFormat="1" applyFont="1" applyFill="1" applyBorder="1" applyAlignment="1">
      <alignment horizontal="right" vertical="center" wrapText="1"/>
    </xf>
    <xf numFmtId="3" fontId="2" fillId="0" borderId="31" xfId="0" applyNumberFormat="1" applyFont="1" applyFill="1" applyBorder="1" applyAlignment="1">
      <alignment horizontal="right" vertical="center" wrapText="1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4" fillId="10" borderId="25" xfId="1" applyNumberFormat="1" applyFont="1" applyFill="1" applyBorder="1" applyAlignment="1">
      <alignment vertical="center" wrapText="1"/>
    </xf>
    <xf numFmtId="3" fontId="2" fillId="10" borderId="31" xfId="0" applyNumberFormat="1" applyFont="1" applyFill="1" applyBorder="1" applyAlignment="1">
      <alignment vertical="center" wrapText="1"/>
    </xf>
    <xf numFmtId="3" fontId="2" fillId="10" borderId="30" xfId="0" applyNumberFormat="1" applyFont="1" applyFill="1" applyBorder="1" applyAlignment="1">
      <alignment vertical="center" wrapText="1"/>
    </xf>
    <xf numFmtId="3" fontId="2" fillId="10" borderId="25" xfId="0" applyNumberFormat="1" applyFont="1" applyFill="1" applyBorder="1" applyAlignment="1">
      <alignment vertical="center" wrapText="1"/>
    </xf>
    <xf numFmtId="3" fontId="2" fillId="10" borderId="36" xfId="0" applyNumberFormat="1" applyFont="1" applyFill="1" applyBorder="1" applyAlignment="1">
      <alignment vertical="center" wrapText="1"/>
    </xf>
    <xf numFmtId="3" fontId="2" fillId="10" borderId="25" xfId="0" applyNumberFormat="1" applyFont="1" applyFill="1" applyBorder="1" applyAlignment="1">
      <alignment horizontal="right" vertical="center" wrapText="1"/>
    </xf>
    <xf numFmtId="3" fontId="2" fillId="10" borderId="31" xfId="0" applyNumberFormat="1" applyFont="1" applyFill="1" applyBorder="1" applyAlignment="1">
      <alignment horizontal="right" vertical="center" wrapText="1"/>
    </xf>
    <xf numFmtId="4" fontId="2" fillId="0" borderId="25" xfId="0" applyNumberFormat="1" applyFont="1" applyFill="1" applyBorder="1" applyAlignment="1">
      <alignment horizontal="center" vertical="center" wrapText="1"/>
    </xf>
    <xf numFmtId="3" fontId="4" fillId="0" borderId="25" xfId="1" applyNumberFormat="1" applyFont="1" applyFill="1" applyBorder="1" applyAlignment="1">
      <alignment horizontal="right" vertical="center" wrapText="1"/>
    </xf>
    <xf numFmtId="4" fontId="2" fillId="0" borderId="22" xfId="0" applyNumberFormat="1" applyFont="1" applyFill="1" applyBorder="1" applyAlignment="1">
      <alignment horizontal="center" vertical="center" wrapText="1"/>
    </xf>
    <xf numFmtId="3" fontId="4" fillId="0" borderId="13" xfId="1" applyNumberFormat="1" applyFont="1" applyFill="1" applyBorder="1" applyAlignment="1">
      <alignment vertical="center" wrapText="1"/>
    </xf>
    <xf numFmtId="3" fontId="2" fillId="0" borderId="43" xfId="0" applyNumberFormat="1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vertical="center" wrapText="1"/>
    </xf>
    <xf numFmtId="3" fontId="2" fillId="0" borderId="13" xfId="0" applyNumberFormat="1" applyFont="1" applyFill="1" applyBorder="1" applyAlignment="1">
      <alignment vertical="center" wrapText="1"/>
    </xf>
    <xf numFmtId="3" fontId="2" fillId="8" borderId="13" xfId="0" applyNumberFormat="1" applyFon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vertical="center" wrapText="1"/>
    </xf>
    <xf numFmtId="3" fontId="4" fillId="0" borderId="4" xfId="1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3" fontId="2" fillId="8" borderId="44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9" borderId="18" xfId="1" applyFont="1" applyFill="1" applyBorder="1" applyAlignment="1">
      <alignment horizontal="center" vertical="center" wrapText="1"/>
    </xf>
    <xf numFmtId="4" fontId="4" fillId="9" borderId="18" xfId="1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49" fontId="4" fillId="7" borderId="25" xfId="0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center" vertical="center" wrapText="1"/>
    </xf>
    <xf numFmtId="0" fontId="2" fillId="7" borderId="31" xfId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0" fontId="2" fillId="7" borderId="34" xfId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49" fontId="9" fillId="0" borderId="3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3" fontId="9" fillId="0" borderId="22" xfId="1" applyNumberFormat="1" applyFont="1" applyFill="1" applyBorder="1" applyAlignment="1">
      <alignment vertical="center" wrapText="1"/>
    </xf>
    <xf numFmtId="3" fontId="8" fillId="0" borderId="26" xfId="0" applyNumberFormat="1" applyFont="1" applyFill="1" applyBorder="1" applyAlignment="1">
      <alignment vertical="center" wrapText="1"/>
    </xf>
    <xf numFmtId="3" fontId="8" fillId="0" borderId="39" xfId="0" applyNumberFormat="1" applyFont="1" applyFill="1" applyBorder="1" applyAlignment="1">
      <alignment vertical="center" wrapText="1"/>
    </xf>
    <xf numFmtId="0" fontId="8" fillId="0" borderId="34" xfId="1" applyFont="1" applyFill="1" applyBorder="1" applyAlignment="1">
      <alignment horizontal="center" vertical="center" wrapText="1"/>
    </xf>
    <xf numFmtId="3" fontId="2" fillId="8" borderId="25" xfId="3" applyNumberFormat="1" applyFont="1" applyFill="1" applyBorder="1" applyAlignment="1">
      <alignment vertical="center"/>
    </xf>
    <xf numFmtId="3" fontId="2" fillId="7" borderId="25" xfId="0" applyNumberFormat="1" applyFont="1" applyFill="1" applyBorder="1" applyAlignment="1">
      <alignment vertical="center"/>
    </xf>
    <xf numFmtId="49" fontId="9" fillId="0" borderId="21" xfId="0" applyNumberFormat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3" fontId="8" fillId="0" borderId="24" xfId="0" applyNumberFormat="1" applyFont="1" applyFill="1" applyBorder="1" applyAlignment="1">
      <alignment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3" fontId="2" fillId="6" borderId="21" xfId="0" applyNumberFormat="1" applyFont="1" applyFill="1" applyBorder="1" applyAlignment="1">
      <alignment vertical="center" wrapText="1"/>
    </xf>
    <xf numFmtId="0" fontId="2" fillId="0" borderId="21" xfId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 shrinkToFit="1"/>
    </xf>
    <xf numFmtId="0" fontId="2" fillId="0" borderId="13" xfId="1" applyFont="1" applyFill="1" applyBorder="1" applyAlignment="1">
      <alignment horizontal="center" vertical="center" wrapText="1"/>
    </xf>
    <xf numFmtId="3" fontId="2" fillId="10" borderId="13" xfId="0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49" fontId="2" fillId="9" borderId="18" xfId="1" applyNumberFormat="1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1" xfId="0" applyNumberFormat="1" applyFont="1" applyFill="1" applyBorder="1" applyAlignment="1">
      <alignment horizontal="center" vertical="center" wrapText="1" shrinkToFit="1"/>
    </xf>
    <xf numFmtId="49" fontId="4" fillId="0" borderId="32" xfId="0" applyNumberFormat="1" applyFont="1" applyFill="1" applyBorder="1" applyAlignment="1">
      <alignment horizontal="center" vertical="center" wrapText="1" shrinkToFit="1"/>
    </xf>
    <xf numFmtId="49" fontId="4" fillId="0" borderId="18" xfId="0" applyNumberFormat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2" fillId="13" borderId="8" xfId="0" applyNumberFormat="1" applyFont="1" applyFill="1" applyBorder="1" applyAlignment="1">
      <alignment vertical="center" wrapText="1"/>
    </xf>
    <xf numFmtId="3" fontId="2" fillId="13" borderId="2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4" fillId="11" borderId="18" xfId="1" applyNumberFormat="1" applyFont="1" applyFill="1" applyBorder="1" applyAlignment="1">
      <alignment vertical="center" wrapText="1"/>
    </xf>
    <xf numFmtId="3" fontId="4" fillId="11" borderId="12" xfId="1" applyNumberFormat="1" applyFont="1" applyFill="1" applyBorder="1" applyAlignment="1">
      <alignment vertical="center" wrapText="1"/>
    </xf>
    <xf numFmtId="3" fontId="4" fillId="11" borderId="6" xfId="1" applyNumberFormat="1" applyFont="1" applyFill="1" applyBorder="1" applyAlignment="1">
      <alignment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vertical="center" wrapText="1"/>
    </xf>
    <xf numFmtId="3" fontId="2" fillId="6" borderId="8" xfId="0" applyNumberFormat="1" applyFont="1" applyFill="1" applyBorder="1" applyAlignment="1">
      <alignment vertical="center" wrapText="1"/>
    </xf>
    <xf numFmtId="3" fontId="2" fillId="6" borderId="26" xfId="0" applyNumberFormat="1" applyFont="1" applyFill="1" applyBorder="1" applyAlignment="1">
      <alignment vertical="center" wrapText="1"/>
    </xf>
    <xf numFmtId="3" fontId="2" fillId="6" borderId="9" xfId="0" applyNumberFormat="1" applyFont="1" applyFill="1" applyBorder="1" applyAlignment="1">
      <alignment vertical="center" wrapText="1"/>
    </xf>
    <xf numFmtId="4" fontId="4" fillId="6" borderId="16" xfId="0" applyNumberFormat="1" applyFont="1" applyFill="1" applyBorder="1" applyAlignment="1">
      <alignment horizontal="center" vertical="center" wrapText="1"/>
    </xf>
    <xf numFmtId="4" fontId="4" fillId="4" borderId="49" xfId="0" applyNumberFormat="1" applyFont="1" applyFill="1" applyBorder="1" applyAlignment="1">
      <alignment horizontal="center" vertical="center" wrapText="1"/>
    </xf>
    <xf numFmtId="49" fontId="4" fillId="11" borderId="18" xfId="0" applyNumberFormat="1" applyFont="1" applyFill="1" applyBorder="1" applyAlignment="1">
      <alignment horizontal="center" vertical="center" wrapText="1" shrinkToFit="1"/>
    </xf>
    <xf numFmtId="4" fontId="4" fillId="11" borderId="18" xfId="1" applyNumberFormat="1" applyFont="1" applyFill="1" applyBorder="1" applyAlignment="1">
      <alignment horizontal="center" vertical="center" wrapText="1"/>
    </xf>
    <xf numFmtId="49" fontId="4" fillId="11" borderId="18" xfId="0" applyNumberFormat="1" applyFont="1" applyFill="1" applyBorder="1" applyAlignment="1">
      <alignment horizontal="center" vertical="center" wrapText="1"/>
    </xf>
    <xf numFmtId="49" fontId="2" fillId="3" borderId="18" xfId="1" applyNumberFormat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3" fontId="4" fillId="3" borderId="18" xfId="1" applyNumberFormat="1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3" fontId="4" fillId="11" borderId="18" xfId="1" applyNumberFormat="1" applyFont="1" applyFill="1" applyBorder="1" applyAlignment="1">
      <alignment horizontal="center" vertical="center" wrapText="1"/>
    </xf>
    <xf numFmtId="3" fontId="4" fillId="11" borderId="18" xfId="0" applyNumberFormat="1" applyFont="1" applyFill="1" applyBorder="1" applyAlignment="1">
      <alignment vertical="center" wrapText="1"/>
    </xf>
    <xf numFmtId="3" fontId="4" fillId="6" borderId="6" xfId="0" applyNumberFormat="1" applyFont="1" applyFill="1" applyBorder="1" applyAlignment="1">
      <alignment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 wrapText="1"/>
    </xf>
    <xf numFmtId="3" fontId="12" fillId="6" borderId="32" xfId="0" applyNumberFormat="1" applyFont="1" applyFill="1" applyBorder="1" applyAlignment="1">
      <alignment vertical="center" wrapText="1"/>
    </xf>
    <xf numFmtId="3" fontId="2" fillId="10" borderId="32" xfId="0" applyNumberFormat="1" applyFont="1" applyFill="1" applyBorder="1" applyAlignment="1">
      <alignment vertical="center" wrapText="1"/>
    </xf>
    <xf numFmtId="3" fontId="4" fillId="14" borderId="25" xfId="1" applyNumberFormat="1" applyFont="1" applyFill="1" applyBorder="1" applyAlignment="1">
      <alignment vertical="center" wrapText="1"/>
    </xf>
    <xf numFmtId="3" fontId="2" fillId="14" borderId="25" xfId="0" applyNumberFormat="1" applyFont="1" applyFill="1" applyBorder="1" applyAlignment="1">
      <alignment vertical="center" wrapText="1"/>
    </xf>
    <xf numFmtId="3" fontId="2" fillId="14" borderId="30" xfId="0" applyNumberFormat="1" applyFont="1" applyFill="1" applyBorder="1" applyAlignment="1">
      <alignment vertical="center" wrapText="1"/>
    </xf>
    <xf numFmtId="3" fontId="2" fillId="14" borderId="31" xfId="0" applyNumberFormat="1" applyFont="1" applyFill="1" applyBorder="1" applyAlignment="1">
      <alignment vertical="center" wrapText="1"/>
    </xf>
    <xf numFmtId="3" fontId="2" fillId="14" borderId="32" xfId="0" applyNumberFormat="1" applyFont="1" applyFill="1" applyBorder="1" applyAlignment="1">
      <alignment vertical="center" wrapText="1"/>
    </xf>
    <xf numFmtId="3" fontId="2" fillId="14" borderId="36" xfId="0" applyNumberFormat="1" applyFont="1" applyFill="1" applyBorder="1" applyAlignment="1">
      <alignment vertical="center" wrapText="1"/>
    </xf>
    <xf numFmtId="3" fontId="2" fillId="14" borderId="25" xfId="0" applyNumberFormat="1" applyFont="1" applyFill="1" applyBorder="1" applyAlignment="1">
      <alignment horizontal="right" vertical="center" wrapText="1"/>
    </xf>
    <xf numFmtId="3" fontId="2" fillId="14" borderId="31" xfId="0" applyNumberFormat="1" applyFont="1" applyFill="1" applyBorder="1" applyAlignment="1">
      <alignment horizontal="right" vertical="center" wrapText="1"/>
    </xf>
    <xf numFmtId="3" fontId="14" fillId="0" borderId="2" xfId="0" applyNumberFormat="1" applyFont="1" applyFill="1" applyBorder="1" applyAlignment="1">
      <alignment vertical="center"/>
    </xf>
    <xf numFmtId="3" fontId="14" fillId="0" borderId="25" xfId="0" applyNumberFormat="1" applyFont="1" applyFill="1" applyBorder="1" applyAlignment="1">
      <alignment vertical="center"/>
    </xf>
    <xf numFmtId="49" fontId="2" fillId="0" borderId="25" xfId="0" applyNumberFormat="1" applyFont="1" applyFill="1" applyBorder="1" applyAlignment="1">
      <alignment horizontal="center" vertical="center" wrapText="1"/>
    </xf>
    <xf numFmtId="49" fontId="4" fillId="11" borderId="18" xfId="1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9" borderId="18" xfId="1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14" fillId="0" borderId="25" xfId="1" applyNumberFormat="1" applyFont="1" applyFill="1" applyBorder="1" applyAlignment="1">
      <alignment horizontal="center" vertical="center" wrapText="1"/>
    </xf>
    <xf numFmtId="3" fontId="2" fillId="7" borderId="21" xfId="1" applyNumberFormat="1" applyFont="1" applyFill="1" applyBorder="1" applyAlignment="1">
      <alignment vertical="center" wrapText="1"/>
    </xf>
    <xf numFmtId="3" fontId="2" fillId="0" borderId="25" xfId="1" applyNumberFormat="1" applyFont="1" applyFill="1" applyBorder="1" applyAlignment="1">
      <alignment vertical="center" wrapText="1"/>
    </xf>
    <xf numFmtId="3" fontId="17" fillId="7" borderId="0" xfId="0" applyNumberFormat="1" applyFont="1" applyFill="1" applyBorder="1"/>
    <xf numFmtId="3" fontId="2" fillId="7" borderId="25" xfId="1" applyNumberFormat="1" applyFont="1" applyFill="1" applyBorder="1" applyAlignment="1">
      <alignment vertical="center" wrapText="1"/>
    </xf>
    <xf numFmtId="3" fontId="2" fillId="6" borderId="25" xfId="3" applyNumberFormat="1" applyFont="1" applyFill="1" applyBorder="1" applyAlignment="1">
      <alignment vertical="center"/>
    </xf>
    <xf numFmtId="3" fontId="18" fillId="0" borderId="25" xfId="1" applyNumberFormat="1" applyFont="1" applyFill="1" applyBorder="1" applyAlignment="1">
      <alignment vertical="center" wrapText="1"/>
    </xf>
    <xf numFmtId="3" fontId="14" fillId="0" borderId="25" xfId="0" applyNumberFormat="1" applyFont="1" applyFill="1" applyBorder="1" applyAlignment="1">
      <alignment vertical="center" wrapText="1"/>
    </xf>
    <xf numFmtId="3" fontId="14" fillId="0" borderId="31" xfId="0" applyNumberFormat="1" applyFont="1" applyFill="1" applyBorder="1" applyAlignment="1">
      <alignment vertical="center"/>
    </xf>
    <xf numFmtId="3" fontId="2" fillId="7" borderId="32" xfId="0" applyNumberFormat="1" applyFont="1" applyFill="1" applyBorder="1" applyAlignment="1">
      <alignment vertical="center"/>
    </xf>
    <xf numFmtId="3" fontId="2" fillId="7" borderId="21" xfId="0" applyNumberFormat="1" applyFont="1" applyFill="1" applyBorder="1" applyAlignment="1">
      <alignment vertical="center"/>
    </xf>
    <xf numFmtId="3" fontId="4" fillId="7" borderId="32" xfId="1" applyNumberFormat="1" applyFont="1" applyFill="1" applyBorder="1" applyAlignment="1">
      <alignment vertical="center" wrapText="1"/>
    </xf>
    <xf numFmtId="3" fontId="2" fillId="7" borderId="34" xfId="0" applyNumberFormat="1" applyFont="1" applyFill="1" applyBorder="1" applyAlignment="1">
      <alignment vertical="center"/>
    </xf>
    <xf numFmtId="3" fontId="8" fillId="0" borderId="25" xfId="1" applyNumberFormat="1" applyFont="1" applyFill="1" applyBorder="1" applyAlignment="1">
      <alignment vertical="center" wrapText="1"/>
    </xf>
    <xf numFmtId="3" fontId="2" fillId="10" borderId="25" xfId="0" applyNumberFormat="1" applyFont="1" applyFill="1" applyBorder="1" applyAlignment="1">
      <alignment horizontal="right" vertical="center"/>
    </xf>
    <xf numFmtId="3" fontId="2" fillId="10" borderId="25" xfId="0" applyNumberFormat="1" applyFont="1" applyFill="1" applyBorder="1" applyAlignment="1">
      <alignment vertical="center"/>
    </xf>
    <xf numFmtId="3" fontId="2" fillId="14" borderId="25" xfId="3" applyNumberFormat="1" applyFont="1" applyFill="1" applyBorder="1" applyAlignment="1">
      <alignment vertical="center"/>
    </xf>
    <xf numFmtId="3" fontId="2" fillId="14" borderId="25" xfId="0" applyNumberFormat="1" applyFont="1" applyFill="1" applyBorder="1" applyAlignment="1">
      <alignment vertical="center"/>
    </xf>
    <xf numFmtId="3" fontId="8" fillId="8" borderId="25" xfId="3" applyNumberFormat="1" applyFont="1" applyFill="1" applyBorder="1" applyAlignment="1">
      <alignment vertical="center"/>
    </xf>
    <xf numFmtId="3" fontId="21" fillId="0" borderId="25" xfId="1" applyNumberFormat="1" applyFont="1" applyFill="1" applyBorder="1" applyAlignment="1">
      <alignment vertical="center" wrapText="1"/>
    </xf>
    <xf numFmtId="3" fontId="20" fillId="0" borderId="25" xfId="0" applyNumberFormat="1" applyFont="1" applyFill="1" applyBorder="1" applyAlignment="1">
      <alignment vertical="center" wrapText="1"/>
    </xf>
    <xf numFmtId="3" fontId="8" fillId="7" borderId="25" xfId="0" applyNumberFormat="1" applyFont="1" applyFill="1" applyBorder="1" applyAlignment="1">
      <alignment vertical="center" wrapText="1"/>
    </xf>
    <xf numFmtId="3" fontId="8" fillId="7" borderId="31" xfId="0" applyNumberFormat="1" applyFont="1" applyFill="1" applyBorder="1" applyAlignment="1">
      <alignment vertical="center"/>
    </xf>
    <xf numFmtId="3" fontId="8" fillId="7" borderId="25" xfId="0" applyNumberFormat="1" applyFont="1" applyFill="1" applyBorder="1" applyAlignment="1">
      <alignment vertical="center"/>
    </xf>
    <xf numFmtId="3" fontId="8" fillId="0" borderId="31" xfId="0" applyNumberFormat="1" applyFont="1" applyFill="1" applyBorder="1" applyAlignment="1">
      <alignment vertical="center"/>
    </xf>
    <xf numFmtId="3" fontId="22" fillId="8" borderId="25" xfId="0" applyNumberFormat="1" applyFont="1" applyFill="1" applyBorder="1" applyAlignment="1">
      <alignment vertical="center" wrapText="1"/>
    </xf>
    <xf numFmtId="3" fontId="8" fillId="0" borderId="25" xfId="0" applyNumberFormat="1" applyFont="1" applyFill="1" applyBorder="1" applyAlignment="1">
      <alignment vertical="center"/>
    </xf>
    <xf numFmtId="3" fontId="7" fillId="14" borderId="25" xfId="1" applyNumberFormat="1" applyFont="1" applyFill="1" applyBorder="1" applyAlignment="1">
      <alignment vertical="center" wrapText="1"/>
    </xf>
    <xf numFmtId="3" fontId="6" fillId="14" borderId="25" xfId="0" applyNumberFormat="1" applyFont="1" applyFill="1" applyBorder="1" applyAlignment="1">
      <alignment vertical="center" wrapText="1"/>
    </xf>
    <xf numFmtId="3" fontId="6" fillId="14" borderId="25" xfId="3" applyNumberFormat="1" applyFont="1" applyFill="1" applyBorder="1" applyAlignment="1">
      <alignment vertical="center"/>
    </xf>
    <xf numFmtId="3" fontId="6" fillId="14" borderId="31" xfId="0" applyNumberFormat="1" applyFont="1" applyFill="1" applyBorder="1" applyAlignment="1">
      <alignment vertical="center"/>
    </xf>
    <xf numFmtId="3" fontId="6" fillId="14" borderId="25" xfId="0" applyNumberFormat="1" applyFont="1" applyFill="1" applyBorder="1" applyAlignment="1">
      <alignment vertical="center"/>
    </xf>
    <xf numFmtId="3" fontId="9" fillId="7" borderId="25" xfId="1" applyNumberFormat="1" applyFont="1" applyFill="1" applyBorder="1" applyAlignment="1">
      <alignment vertical="center" wrapText="1"/>
    </xf>
    <xf numFmtId="3" fontId="2" fillId="10" borderId="20" xfId="0" applyNumberFormat="1" applyFont="1" applyFill="1" applyBorder="1" applyAlignment="1">
      <alignment vertical="center" wrapText="1"/>
    </xf>
    <xf numFmtId="3" fontId="4" fillId="10" borderId="36" xfId="1" applyNumberFormat="1" applyFont="1" applyFill="1" applyBorder="1" applyAlignment="1">
      <alignment vertical="center" wrapText="1"/>
    </xf>
    <xf numFmtId="3" fontId="4" fillId="10" borderId="21" xfId="1" applyNumberFormat="1" applyFont="1" applyFill="1" applyBorder="1" applyAlignment="1">
      <alignment vertical="center" wrapText="1"/>
    </xf>
    <xf numFmtId="3" fontId="2" fillId="10" borderId="21" xfId="0" applyNumberFormat="1" applyFont="1" applyFill="1" applyBorder="1" applyAlignment="1">
      <alignment vertical="center" wrapText="1"/>
    </xf>
    <xf numFmtId="3" fontId="2" fillId="10" borderId="35" xfId="0" applyNumberFormat="1" applyFont="1" applyFill="1" applyBorder="1" applyAlignment="1">
      <alignment vertical="center"/>
    </xf>
    <xf numFmtId="3" fontId="2" fillId="0" borderId="32" xfId="1" applyNumberFormat="1" applyFont="1" applyFill="1" applyBorder="1" applyAlignment="1">
      <alignment vertical="center" wrapText="1"/>
    </xf>
    <xf numFmtId="3" fontId="8" fillId="8" borderId="31" xfId="0" applyNumberFormat="1" applyFont="1" applyFill="1" applyBorder="1" applyAlignment="1">
      <alignment vertical="center" wrapText="1"/>
    </xf>
    <xf numFmtId="3" fontId="2" fillId="10" borderId="21" xfId="0" applyNumberFormat="1" applyFont="1" applyFill="1" applyBorder="1" applyAlignment="1">
      <alignment vertical="center"/>
    </xf>
    <xf numFmtId="3" fontId="4" fillId="0" borderId="23" xfId="1" applyNumberFormat="1" applyFont="1" applyFill="1" applyBorder="1" applyAlignment="1">
      <alignment vertical="center" wrapText="1"/>
    </xf>
    <xf numFmtId="3" fontId="4" fillId="0" borderId="34" xfId="1" applyNumberFormat="1" applyFont="1" applyFill="1" applyBorder="1" applyAlignment="1">
      <alignment vertical="center" wrapText="1"/>
    </xf>
    <xf numFmtId="3" fontId="9" fillId="0" borderId="34" xfId="1" applyNumberFormat="1" applyFont="1" applyFill="1" applyBorder="1" applyAlignment="1">
      <alignment vertical="center" wrapText="1"/>
    </xf>
    <xf numFmtId="3" fontId="4" fillId="0" borderId="31" xfId="0" applyNumberFormat="1" applyFont="1" applyFill="1" applyBorder="1" applyAlignment="1">
      <alignment vertical="center"/>
    </xf>
    <xf numFmtId="3" fontId="4" fillId="10" borderId="31" xfId="1" applyNumberFormat="1" applyFont="1" applyFill="1" applyBorder="1" applyAlignment="1">
      <alignment vertical="center" wrapText="1"/>
    </xf>
    <xf numFmtId="3" fontId="4" fillId="0" borderId="25" xfId="0" applyNumberFormat="1" applyFont="1" applyFill="1" applyBorder="1" applyAlignment="1">
      <alignment vertical="center"/>
    </xf>
    <xf numFmtId="3" fontId="24" fillId="14" borderId="21" xfId="1" applyNumberFormat="1" applyFont="1" applyFill="1" applyBorder="1" applyAlignment="1">
      <alignment vertical="center" wrapText="1"/>
    </xf>
    <xf numFmtId="3" fontId="23" fillId="14" borderId="21" xfId="0" applyNumberFormat="1" applyFont="1" applyFill="1" applyBorder="1" applyAlignment="1">
      <alignment vertical="center" wrapText="1"/>
    </xf>
    <xf numFmtId="3" fontId="23" fillId="14" borderId="27" xfId="0" applyNumberFormat="1" applyFont="1" applyFill="1" applyBorder="1" applyAlignment="1">
      <alignment vertical="center" wrapText="1"/>
    </xf>
    <xf numFmtId="3" fontId="23" fillId="14" borderId="28" xfId="0" applyNumberFormat="1" applyFont="1" applyFill="1" applyBorder="1" applyAlignment="1">
      <alignment vertical="center" wrapText="1"/>
    </xf>
    <xf numFmtId="3" fontId="23" fillId="14" borderId="32" xfId="0" applyNumberFormat="1" applyFont="1" applyFill="1" applyBorder="1" applyAlignment="1">
      <alignment vertical="center" wrapText="1"/>
    </xf>
    <xf numFmtId="3" fontId="23" fillId="14" borderId="25" xfId="0" applyNumberFormat="1" applyFont="1" applyFill="1" applyBorder="1" applyAlignment="1">
      <alignment vertical="center" wrapText="1"/>
    </xf>
    <xf numFmtId="3" fontId="23" fillId="14" borderId="2" xfId="0" applyNumberFormat="1" applyFont="1" applyFill="1" applyBorder="1" applyAlignment="1">
      <alignment vertical="center" wrapText="1"/>
    </xf>
    <xf numFmtId="3" fontId="23" fillId="14" borderId="51" xfId="0" applyNumberFormat="1" applyFont="1" applyFill="1" applyBorder="1" applyAlignment="1">
      <alignment vertical="center" wrapText="1"/>
    </xf>
    <xf numFmtId="0" fontId="23" fillId="14" borderId="28" xfId="0" applyFont="1" applyFill="1" applyBorder="1" applyAlignment="1">
      <alignment horizontal="center" vertical="center" wrapText="1"/>
    </xf>
    <xf numFmtId="3" fontId="12" fillId="8" borderId="22" xfId="0" applyNumberFormat="1" applyFont="1" applyFill="1" applyBorder="1" applyAlignment="1">
      <alignment vertical="center" wrapText="1"/>
    </xf>
    <xf numFmtId="3" fontId="2" fillId="10" borderId="22" xfId="0" applyNumberFormat="1" applyFont="1" applyFill="1" applyBorder="1" applyAlignment="1">
      <alignment vertical="center" wrapText="1"/>
    </xf>
    <xf numFmtId="3" fontId="2" fillId="10" borderId="45" xfId="0" applyNumberFormat="1" applyFont="1" applyFill="1" applyBorder="1" applyAlignment="1">
      <alignment vertical="center" wrapText="1"/>
    </xf>
    <xf numFmtId="3" fontId="18" fillId="10" borderId="20" xfId="1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7" borderId="22" xfId="0" applyNumberFormat="1" applyFont="1" applyFill="1" applyBorder="1" applyAlignment="1">
      <alignment horizontal="center" vertical="center" wrapText="1"/>
    </xf>
    <xf numFmtId="1" fontId="4" fillId="11" borderId="14" xfId="0" applyNumberFormat="1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" fontId="4" fillId="11" borderId="18" xfId="0" applyNumberFormat="1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2" fillId="10" borderId="25" xfId="1" applyFont="1" applyFill="1" applyBorder="1" applyAlignment="1">
      <alignment horizontal="center" vertical="center" wrapText="1"/>
    </xf>
    <xf numFmtId="49" fontId="9" fillId="7" borderId="22" xfId="0" applyNumberFormat="1" applyFont="1" applyFill="1" applyBorder="1" applyAlignment="1">
      <alignment horizontal="center" vertical="center" wrapText="1"/>
    </xf>
    <xf numFmtId="49" fontId="7" fillId="14" borderId="22" xfId="0" applyNumberFormat="1" applyFont="1" applyFill="1" applyBorder="1" applyAlignment="1">
      <alignment horizontal="center" vertical="center" wrapText="1"/>
    </xf>
    <xf numFmtId="0" fontId="14" fillId="0" borderId="25" xfId="1" applyFont="1" applyFill="1" applyBorder="1" applyAlignment="1">
      <alignment horizontal="center" vertical="center" wrapText="1"/>
    </xf>
    <xf numFmtId="49" fontId="4" fillId="14" borderId="22" xfId="0" applyNumberFormat="1" applyFont="1" applyFill="1" applyBorder="1" applyAlignment="1">
      <alignment horizontal="center" vertical="center" wrapText="1"/>
    </xf>
    <xf numFmtId="49" fontId="4" fillId="14" borderId="25" xfId="0" applyNumberFormat="1" applyFont="1" applyFill="1" applyBorder="1" applyAlignment="1">
      <alignment horizontal="center" vertical="center" wrapText="1" shrinkToFit="1"/>
    </xf>
    <xf numFmtId="0" fontId="2" fillId="14" borderId="2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49" fontId="4" fillId="10" borderId="25" xfId="0" applyNumberFormat="1" applyFont="1" applyFill="1" applyBorder="1" applyAlignment="1">
      <alignment horizontal="center" vertical="center" wrapText="1"/>
    </xf>
    <xf numFmtId="49" fontId="4" fillId="10" borderId="25" xfId="0" applyNumberFormat="1" applyFont="1" applyFill="1" applyBorder="1" applyAlignment="1">
      <alignment horizontal="center" vertical="center" wrapText="1" shrinkToFit="1"/>
    </xf>
    <xf numFmtId="0" fontId="2" fillId="10" borderId="25" xfId="0" applyFont="1" applyFill="1" applyBorder="1" applyAlignment="1">
      <alignment horizontal="center" vertical="center" wrapText="1"/>
    </xf>
    <xf numFmtId="1" fontId="4" fillId="11" borderId="18" xfId="1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wrapText="1"/>
    </xf>
    <xf numFmtId="49" fontId="10" fillId="0" borderId="25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 shrinkToFit="1"/>
    </xf>
    <xf numFmtId="49" fontId="9" fillId="0" borderId="22" xfId="0" applyNumberFormat="1" applyFont="1" applyFill="1" applyBorder="1" applyAlignment="1">
      <alignment horizontal="center" vertical="center" wrapText="1" shrinkToFit="1"/>
    </xf>
    <xf numFmtId="49" fontId="11" fillId="0" borderId="25" xfId="0" applyNumberFormat="1" applyFont="1" applyFill="1" applyBorder="1" applyAlignment="1">
      <alignment horizontal="center" vertical="center" wrapText="1" shrinkToFit="1"/>
    </xf>
    <xf numFmtId="49" fontId="9" fillId="0" borderId="32" xfId="0" applyNumberFormat="1" applyFont="1" applyFill="1" applyBorder="1" applyAlignment="1">
      <alignment horizontal="center" vertical="center" wrapText="1" shrinkToFit="1"/>
    </xf>
    <xf numFmtId="49" fontId="4" fillId="14" borderId="32" xfId="0" applyNumberFormat="1" applyFont="1" applyFill="1" applyBorder="1" applyAlignment="1">
      <alignment horizontal="center" vertical="center" wrapText="1"/>
    </xf>
    <xf numFmtId="0" fontId="2" fillId="14" borderId="25" xfId="1" applyFont="1" applyFill="1" applyBorder="1" applyAlignment="1">
      <alignment horizontal="center" vertical="center" wrapText="1"/>
    </xf>
    <xf numFmtId="49" fontId="2" fillId="14" borderId="25" xfId="0" applyNumberFormat="1" applyFont="1" applyFill="1" applyBorder="1" applyAlignment="1">
      <alignment horizontal="center" vertical="center" wrapText="1"/>
    </xf>
    <xf numFmtId="49" fontId="4" fillId="10" borderId="32" xfId="0" applyNumberFormat="1" applyFont="1" applyFill="1" applyBorder="1" applyAlignment="1">
      <alignment horizontal="center" vertical="center" wrapText="1"/>
    </xf>
    <xf numFmtId="49" fontId="2" fillId="10" borderId="25" xfId="0" applyNumberFormat="1" applyFont="1" applyFill="1" applyBorder="1" applyAlignment="1">
      <alignment horizontal="center" vertical="center" wrapText="1"/>
    </xf>
    <xf numFmtId="49" fontId="24" fillId="14" borderId="21" xfId="0" applyNumberFormat="1" applyFont="1" applyFill="1" applyBorder="1" applyAlignment="1">
      <alignment horizontal="center" vertical="center" wrapText="1"/>
    </xf>
    <xf numFmtId="49" fontId="24" fillId="14" borderId="21" xfId="0" applyNumberFormat="1" applyFont="1" applyFill="1" applyBorder="1" applyAlignment="1">
      <alignment horizontal="center" vertical="center" wrapText="1" shrinkToFit="1"/>
    </xf>
    <xf numFmtId="0" fontId="23" fillId="14" borderId="21" xfId="0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9" fontId="4" fillId="10" borderId="22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horizontal="right" vertical="center"/>
    </xf>
    <xf numFmtId="3" fontId="4" fillId="11" borderId="6" xfId="0" applyNumberFormat="1" applyFont="1" applyFill="1" applyBorder="1" applyAlignment="1">
      <alignment horizontal="right" wrapText="1"/>
    </xf>
    <xf numFmtId="3" fontId="4" fillId="11" borderId="2" xfId="0" applyNumberFormat="1" applyFont="1" applyFill="1" applyBorder="1" applyAlignment="1"/>
    <xf numFmtId="3" fontId="4" fillId="11" borderId="22" xfId="0" applyNumberFormat="1" applyFont="1" applyFill="1" applyBorder="1" applyAlignment="1"/>
    <xf numFmtId="3" fontId="4" fillId="11" borderId="25" xfId="0" applyNumberFormat="1" applyFont="1" applyFill="1" applyBorder="1" applyAlignment="1"/>
    <xf numFmtId="3" fontId="4" fillId="11" borderId="21" xfId="0" applyNumberFormat="1" applyFont="1" applyFill="1" applyBorder="1" applyAlignment="1"/>
    <xf numFmtId="3" fontId="4" fillId="11" borderId="18" xfId="0" applyNumberFormat="1" applyFont="1" applyFill="1" applyBorder="1" applyAlignment="1"/>
    <xf numFmtId="3" fontId="4" fillId="11" borderId="11" xfId="0" applyNumberFormat="1" applyFont="1" applyFill="1" applyBorder="1" applyAlignment="1"/>
    <xf numFmtId="3" fontId="4" fillId="11" borderId="6" xfId="0" applyNumberFormat="1" applyFont="1" applyFill="1" applyBorder="1" applyAlignment="1"/>
    <xf numFmtId="49" fontId="7" fillId="14" borderId="25" xfId="0" applyNumberFormat="1" applyFont="1" applyFill="1" applyBorder="1" applyAlignment="1">
      <alignment horizontal="center" vertical="center" wrapText="1"/>
    </xf>
    <xf numFmtId="3" fontId="6" fillId="15" borderId="25" xfId="3" applyNumberFormat="1" applyFont="1" applyFill="1" applyBorder="1" applyAlignment="1">
      <alignment vertical="center"/>
    </xf>
    <xf numFmtId="3" fontId="6" fillId="15" borderId="25" xfId="0" applyNumberFormat="1" applyFont="1" applyFill="1" applyBorder="1" applyAlignment="1">
      <alignment vertical="center" wrapText="1"/>
    </xf>
    <xf numFmtId="3" fontId="6" fillId="15" borderId="31" xfId="0" applyNumberFormat="1" applyFont="1" applyFill="1" applyBorder="1" applyAlignment="1">
      <alignment vertical="center"/>
    </xf>
    <xf numFmtId="49" fontId="2" fillId="10" borderId="32" xfId="0" applyNumberFormat="1" applyFont="1" applyFill="1" applyBorder="1" applyAlignment="1">
      <alignment horizontal="center" vertical="center" wrapText="1" shrinkToFit="1"/>
    </xf>
    <xf numFmtId="3" fontId="4" fillId="10" borderId="32" xfId="1" applyNumberFormat="1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2" fillId="14" borderId="31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4" fontId="4" fillId="11" borderId="6" xfId="1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4" fillId="10" borderId="22" xfId="0" applyNumberFormat="1" applyFont="1" applyFill="1" applyBorder="1" applyAlignment="1">
      <alignment horizontal="center" vertical="center" wrapText="1" shrinkToFit="1"/>
    </xf>
    <xf numFmtId="0" fontId="2" fillId="10" borderId="22" xfId="0" applyFont="1" applyFill="1" applyBorder="1" applyAlignment="1">
      <alignment horizontal="center" vertical="center" wrapText="1"/>
    </xf>
    <xf numFmtId="0" fontId="2" fillId="10" borderId="22" xfId="1" applyFont="1" applyFill="1" applyBorder="1" applyAlignment="1">
      <alignment horizontal="center" vertical="center" wrapText="1"/>
    </xf>
    <xf numFmtId="3" fontId="4" fillId="10" borderId="22" xfId="1" applyNumberFormat="1" applyFont="1" applyFill="1" applyBorder="1" applyAlignment="1">
      <alignment vertical="center" wrapText="1"/>
    </xf>
    <xf numFmtId="3" fontId="2" fillId="10" borderId="22" xfId="0" applyNumberFormat="1" applyFont="1" applyFill="1" applyBorder="1" applyAlignment="1">
      <alignment vertical="center"/>
    </xf>
    <xf numFmtId="3" fontId="2" fillId="10" borderId="42" xfId="0" applyNumberFormat="1" applyFont="1" applyFill="1" applyBorder="1" applyAlignment="1">
      <alignment vertical="center"/>
    </xf>
    <xf numFmtId="3" fontId="2" fillId="10" borderId="48" xfId="0" applyNumberFormat="1" applyFont="1" applyFill="1" applyBorder="1" applyAlignment="1">
      <alignment vertical="center" wrapText="1"/>
    </xf>
    <xf numFmtId="3" fontId="2" fillId="10" borderId="26" xfId="0" applyNumberFormat="1" applyFont="1" applyFill="1" applyBorder="1" applyAlignment="1">
      <alignment vertical="center" wrapText="1"/>
    </xf>
    <xf numFmtId="0" fontId="2" fillId="10" borderId="42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4" fillId="0" borderId="43" xfId="1" applyNumberFormat="1" applyFont="1" applyFill="1" applyBorder="1" applyAlignment="1">
      <alignment vertical="center" wrapText="1"/>
    </xf>
    <xf numFmtId="3" fontId="2" fillId="0" borderId="13" xfId="0" applyNumberFormat="1" applyFont="1" applyFill="1" applyBorder="1" applyAlignment="1">
      <alignment vertical="center"/>
    </xf>
    <xf numFmtId="3" fontId="2" fillId="8" borderId="43" xfId="0" applyNumberFormat="1" applyFont="1" applyFill="1" applyBorder="1" applyAlignment="1">
      <alignment vertical="center" wrapText="1"/>
    </xf>
    <xf numFmtId="3" fontId="2" fillId="6" borderId="15" xfId="0" applyNumberFormat="1" applyFont="1" applyFill="1" applyBorder="1" applyAlignment="1">
      <alignment vertical="center" wrapText="1"/>
    </xf>
    <xf numFmtId="3" fontId="4" fillId="8" borderId="22" xfId="0" applyNumberFormat="1" applyFont="1" applyFill="1" applyBorder="1" applyAlignment="1">
      <alignment vertical="center" wrapText="1"/>
    </xf>
    <xf numFmtId="49" fontId="4" fillId="0" borderId="13" xfId="0" applyNumberFormat="1" applyFont="1" applyFill="1" applyBorder="1" applyAlignment="1">
      <alignment horizontal="center" vertical="center" wrapText="1" shrinkToFit="1"/>
    </xf>
    <xf numFmtId="49" fontId="6" fillId="0" borderId="25" xfId="0" applyNumberFormat="1" applyFont="1" applyFill="1" applyBorder="1" applyAlignment="1">
      <alignment horizontal="center" vertical="center" wrapText="1"/>
    </xf>
    <xf numFmtId="49" fontId="4" fillId="10" borderId="33" xfId="0" applyNumberFormat="1" applyFont="1" applyFill="1" applyBorder="1" applyAlignment="1">
      <alignment horizontal="center" vertical="center" wrapText="1" shrinkToFit="1"/>
    </xf>
    <xf numFmtId="0" fontId="2" fillId="10" borderId="30" xfId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vertical="center" wrapText="1"/>
    </xf>
    <xf numFmtId="3" fontId="2" fillId="10" borderId="35" xfId="0" applyNumberFormat="1" applyFont="1" applyFill="1" applyBorder="1" applyAlignment="1">
      <alignment vertical="center" wrapText="1"/>
    </xf>
    <xf numFmtId="3" fontId="4" fillId="10" borderId="25" xfId="0" applyNumberFormat="1" applyFont="1" applyFill="1" applyBorder="1" applyAlignment="1">
      <alignment vertical="center" wrapText="1"/>
    </xf>
    <xf numFmtId="3" fontId="4" fillId="10" borderId="31" xfId="0" applyNumberFormat="1" applyFont="1" applyFill="1" applyBorder="1" applyAlignment="1">
      <alignment vertical="center" wrapText="1"/>
    </xf>
    <xf numFmtId="49" fontId="4" fillId="10" borderId="30" xfId="0" applyNumberFormat="1" applyFont="1" applyFill="1" applyBorder="1" applyAlignment="1">
      <alignment horizontal="center" vertical="center" wrapText="1" shrinkToFit="1"/>
    </xf>
    <xf numFmtId="3" fontId="2" fillId="7" borderId="13" xfId="0" applyNumberFormat="1" applyFont="1" applyFill="1" applyBorder="1" applyAlignment="1">
      <alignment vertical="center" wrapText="1"/>
    </xf>
    <xf numFmtId="3" fontId="8" fillId="8" borderId="34" xfId="0" applyNumberFormat="1" applyFont="1" applyFill="1" applyBorder="1" applyAlignment="1">
      <alignment vertical="center" wrapText="1"/>
    </xf>
    <xf numFmtId="3" fontId="8" fillId="7" borderId="34" xfId="0" applyNumberFormat="1" applyFont="1" applyFill="1" applyBorder="1" applyAlignment="1">
      <alignment vertical="center" wrapText="1"/>
    </xf>
    <xf numFmtId="0" fontId="8" fillId="7" borderId="25" xfId="0" applyFont="1" applyFill="1" applyBorder="1" applyAlignment="1">
      <alignment horizontal="center" vertical="center" wrapText="1"/>
    </xf>
    <xf numFmtId="3" fontId="9" fillId="0" borderId="31" xfId="1" applyNumberFormat="1" applyFont="1" applyFill="1" applyBorder="1" applyAlignment="1">
      <alignment vertical="center" wrapText="1"/>
    </xf>
    <xf numFmtId="3" fontId="2" fillId="7" borderId="33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10" borderId="2" xfId="0" applyNumberFormat="1" applyFont="1" applyFill="1" applyBorder="1" applyAlignment="1">
      <alignment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3" fontId="8" fillId="7" borderId="31" xfId="0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4" fillId="11" borderId="3" xfId="0" applyNumberFormat="1" applyFont="1" applyFill="1" applyBorder="1" applyAlignment="1">
      <alignment horizontal="center" vertical="center" wrapText="1"/>
    </xf>
    <xf numFmtId="3" fontId="2" fillId="10" borderId="25" xfId="1" applyNumberFormat="1" applyFont="1" applyFill="1" applyBorder="1" applyAlignment="1">
      <alignment vertical="center" wrapText="1"/>
    </xf>
    <xf numFmtId="3" fontId="2" fillId="10" borderId="31" xfId="1" applyNumberFormat="1" applyFont="1" applyFill="1" applyBorder="1" applyAlignment="1">
      <alignment vertical="center" wrapText="1"/>
    </xf>
    <xf numFmtId="3" fontId="2" fillId="10" borderId="33" xfId="0" applyNumberFormat="1" applyFont="1" applyFill="1" applyBorder="1" applyAlignment="1">
      <alignment vertical="center" wrapText="1"/>
    </xf>
    <xf numFmtId="3" fontId="4" fillId="10" borderId="32" xfId="0" applyNumberFormat="1" applyFont="1" applyFill="1" applyBorder="1" applyAlignment="1">
      <alignment vertical="center" wrapText="1"/>
    </xf>
    <xf numFmtId="3" fontId="4" fillId="10" borderId="14" xfId="1" applyNumberFormat="1" applyFont="1" applyFill="1" applyBorder="1" applyAlignment="1">
      <alignment vertical="center" wrapText="1"/>
    </xf>
    <xf numFmtId="3" fontId="2" fillId="10" borderId="14" xfId="0" applyNumberFormat="1" applyFont="1" applyFill="1" applyBorder="1" applyAlignment="1">
      <alignment vertical="center" wrapText="1"/>
    </xf>
    <xf numFmtId="3" fontId="2" fillId="10" borderId="29" xfId="0" applyNumberFormat="1" applyFont="1" applyFill="1" applyBorder="1" applyAlignment="1">
      <alignment vertical="center" wrapText="1"/>
    </xf>
    <xf numFmtId="3" fontId="2" fillId="10" borderId="16" xfId="0" applyNumberFormat="1" applyFont="1" applyFill="1" applyBorder="1" applyAlignment="1">
      <alignment vertical="center" wrapText="1"/>
    </xf>
    <xf numFmtId="3" fontId="4" fillId="10" borderId="14" xfId="0" applyNumberFormat="1" applyFont="1" applyFill="1" applyBorder="1" applyAlignment="1">
      <alignment vertical="center" wrapText="1"/>
    </xf>
    <xf numFmtId="0" fontId="2" fillId="7" borderId="22" xfId="0" applyFont="1" applyFill="1" applyBorder="1" applyAlignment="1">
      <alignment horizontal="center" vertical="center" wrapText="1"/>
    </xf>
    <xf numFmtId="3" fontId="4" fillId="14" borderId="25" xfId="0" applyNumberFormat="1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Fill="1"/>
    <xf numFmtId="49" fontId="14" fillId="0" borderId="2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23" fillId="0" borderId="0" xfId="0" applyFont="1"/>
    <xf numFmtId="49" fontId="20" fillId="0" borderId="25" xfId="0" applyNumberFormat="1" applyFont="1" applyBorder="1" applyAlignment="1">
      <alignment horizontal="center" vertical="center"/>
    </xf>
    <xf numFmtId="0" fontId="6" fillId="0" borderId="0" xfId="0" applyFont="1"/>
    <xf numFmtId="0" fontId="20" fillId="0" borderId="0" xfId="0" applyFont="1"/>
    <xf numFmtId="0" fontId="6" fillId="14" borderId="0" xfId="0" applyFont="1" applyFill="1"/>
    <xf numFmtId="0" fontId="14" fillId="14" borderId="0" xfId="0" applyFont="1" applyFill="1"/>
    <xf numFmtId="0" fontId="20" fillId="0" borderId="0" xfId="0" applyFont="1" applyFill="1"/>
    <xf numFmtId="0" fontId="8" fillId="0" borderId="0" xfId="0" applyFont="1" applyFill="1"/>
    <xf numFmtId="0" fontId="8" fillId="0" borderId="0" xfId="0" applyFont="1"/>
    <xf numFmtId="3" fontId="10" fillId="14" borderId="25" xfId="0" applyNumberFormat="1" applyFont="1" applyFill="1" applyBorder="1" applyAlignment="1">
      <alignment vertical="center" wrapText="1"/>
    </xf>
    <xf numFmtId="3" fontId="10" fillId="14" borderId="30" xfId="0" applyNumberFormat="1" applyFont="1" applyFill="1" applyBorder="1" applyAlignment="1">
      <alignment vertical="center" wrapText="1"/>
    </xf>
    <xf numFmtId="3" fontId="10" fillId="14" borderId="31" xfId="0" applyNumberFormat="1" applyFont="1" applyFill="1" applyBorder="1" applyAlignment="1">
      <alignment vertical="center" wrapText="1"/>
    </xf>
    <xf numFmtId="3" fontId="10" fillId="14" borderId="32" xfId="0" applyNumberFormat="1" applyFont="1" applyFill="1" applyBorder="1" applyAlignment="1">
      <alignment vertical="center" wrapText="1"/>
    </xf>
    <xf numFmtId="3" fontId="10" fillId="14" borderId="22" xfId="0" applyNumberFormat="1" applyFont="1" applyFill="1" applyBorder="1" applyAlignment="1">
      <alignment vertical="center" wrapText="1"/>
    </xf>
    <xf numFmtId="3" fontId="9" fillId="0" borderId="25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3" fontId="14" fillId="6" borderId="2" xfId="0" applyNumberFormat="1" applyFont="1" applyFill="1" applyBorder="1" applyAlignment="1">
      <alignment vertical="center"/>
    </xf>
    <xf numFmtId="3" fontId="14" fillId="6" borderId="25" xfId="0" applyNumberFormat="1" applyFont="1" applyFill="1" applyBorder="1" applyAlignment="1">
      <alignment vertical="center"/>
    </xf>
    <xf numFmtId="3" fontId="2" fillId="8" borderId="18" xfId="0" applyNumberFormat="1" applyFont="1" applyFill="1" applyBorder="1" applyAlignment="1">
      <alignment vertical="center" wrapText="1"/>
    </xf>
    <xf numFmtId="3" fontId="4" fillId="0" borderId="18" xfId="1" applyNumberFormat="1" applyFont="1" applyFill="1" applyBorder="1" applyAlignment="1">
      <alignment vertical="center" wrapText="1"/>
    </xf>
    <xf numFmtId="3" fontId="4" fillId="0" borderId="3" xfId="1" applyNumberFormat="1" applyFont="1" applyFill="1" applyBorder="1" applyAlignment="1">
      <alignment vertical="center" wrapText="1"/>
    </xf>
    <xf numFmtId="3" fontId="4" fillId="10" borderId="23" xfId="1" applyNumberFormat="1" applyFont="1" applyFill="1" applyBorder="1" applyAlignment="1">
      <alignment vertical="center" wrapText="1"/>
    </xf>
    <xf numFmtId="3" fontId="18" fillId="10" borderId="25" xfId="1" applyNumberFormat="1" applyFont="1" applyFill="1" applyBorder="1" applyAlignment="1">
      <alignment vertical="center" wrapText="1"/>
    </xf>
    <xf numFmtId="49" fontId="4" fillId="0" borderId="23" xfId="0" applyNumberFormat="1" applyFont="1" applyFill="1" applyBorder="1" applyAlignment="1">
      <alignment horizontal="center" vertical="center" wrapText="1" shrinkToFit="1"/>
    </xf>
    <xf numFmtId="49" fontId="9" fillId="0" borderId="23" xfId="0" applyNumberFormat="1" applyFont="1" applyFill="1" applyBorder="1" applyAlignment="1">
      <alignment horizontal="center" vertical="center" wrapText="1" shrinkToFit="1"/>
    </xf>
    <xf numFmtId="49" fontId="4" fillId="0" borderId="31" xfId="0" applyNumberFormat="1" applyFont="1" applyFill="1" applyBorder="1" applyAlignment="1">
      <alignment horizontal="center" vertical="center" wrapText="1" shrinkToFit="1"/>
    </xf>
    <xf numFmtId="49" fontId="9" fillId="0" borderId="31" xfId="0" applyNumberFormat="1" applyFont="1" applyFill="1" applyBorder="1" applyAlignment="1">
      <alignment horizontal="center" vertical="center" wrapText="1" shrinkToFit="1"/>
    </xf>
    <xf numFmtId="49" fontId="9" fillId="7" borderId="25" xfId="0" applyNumberFormat="1" applyFont="1" applyFill="1" applyBorder="1" applyAlignment="1">
      <alignment horizontal="center" vertical="center" wrapText="1"/>
    </xf>
    <xf numFmtId="49" fontId="4" fillId="7" borderId="13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vertical="center"/>
    </xf>
    <xf numFmtId="3" fontId="14" fillId="8" borderId="25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 shrinkToFit="1"/>
    </xf>
    <xf numFmtId="0" fontId="2" fillId="0" borderId="30" xfId="0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 shrinkToFit="1"/>
    </xf>
    <xf numFmtId="49" fontId="8" fillId="0" borderId="31" xfId="0" applyNumberFormat="1" applyFont="1" applyFill="1" applyBorder="1" applyAlignment="1">
      <alignment horizontal="center" vertical="center" wrapText="1" shrinkToFit="1"/>
    </xf>
    <xf numFmtId="0" fontId="8" fillId="0" borderId="30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 shrinkToFit="1"/>
    </xf>
    <xf numFmtId="49" fontId="2" fillId="10" borderId="3" xfId="0" applyNumberFormat="1" applyFont="1" applyFill="1" applyBorder="1" applyAlignment="1">
      <alignment horizontal="center" vertical="center" wrapText="1" shrinkToFit="1"/>
    </xf>
    <xf numFmtId="0" fontId="2" fillId="10" borderId="32" xfId="1" applyFont="1" applyFill="1" applyBorder="1" applyAlignment="1">
      <alignment horizontal="center" vertical="center" wrapText="1"/>
    </xf>
    <xf numFmtId="49" fontId="4" fillId="10" borderId="13" xfId="0" applyNumberFormat="1" applyFont="1" applyFill="1" applyBorder="1" applyAlignment="1">
      <alignment horizontal="center" vertical="center" wrapText="1"/>
    </xf>
    <xf numFmtId="49" fontId="2" fillId="10" borderId="13" xfId="0" applyNumberFormat="1" applyFont="1" applyFill="1" applyBorder="1" applyAlignment="1">
      <alignment horizontal="center" vertical="center" wrapText="1" shrinkToFit="1"/>
    </xf>
    <xf numFmtId="0" fontId="2" fillId="7" borderId="21" xfId="0" applyFont="1" applyFill="1" applyBorder="1" applyAlignment="1">
      <alignment horizontal="center" vertical="center" wrapText="1"/>
    </xf>
    <xf numFmtId="49" fontId="7" fillId="14" borderId="25" xfId="0" applyNumberFormat="1" applyFont="1" applyFill="1" applyBorder="1" applyAlignment="1">
      <alignment horizontal="center" vertical="center" wrapText="1" shrinkToFit="1"/>
    </xf>
    <xf numFmtId="0" fontId="6" fillId="14" borderId="25" xfId="0" applyFont="1" applyFill="1" applyBorder="1" applyAlignment="1">
      <alignment horizontal="center" vertical="center" wrapText="1"/>
    </xf>
    <xf numFmtId="3" fontId="6" fillId="14" borderId="36" xfId="0" applyNumberFormat="1" applyFont="1" applyFill="1" applyBorder="1" applyAlignment="1">
      <alignment vertical="center" wrapText="1"/>
    </xf>
    <xf numFmtId="49" fontId="2" fillId="7" borderId="25" xfId="0" applyNumberFormat="1" applyFont="1" applyFill="1" applyBorder="1" applyAlignment="1">
      <alignment horizontal="center" vertical="center" wrapText="1"/>
    </xf>
    <xf numFmtId="49" fontId="6" fillId="14" borderId="25" xfId="0" applyNumberFormat="1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3" fontId="14" fillId="0" borderId="36" xfId="0" applyNumberFormat="1" applyFont="1" applyFill="1" applyBorder="1" applyAlignment="1">
      <alignment vertical="center" wrapText="1"/>
    </xf>
    <xf numFmtId="0" fontId="20" fillId="0" borderId="25" xfId="0" applyFont="1" applyFill="1" applyBorder="1" applyAlignment="1">
      <alignment horizontal="center" vertical="center" wrapText="1"/>
    </xf>
    <xf numFmtId="3" fontId="8" fillId="7" borderId="36" xfId="0" applyNumberFormat="1" applyFont="1" applyFill="1" applyBorder="1" applyAlignment="1">
      <alignment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49" fontId="23" fillId="14" borderId="25" xfId="0" applyNumberFormat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49" fontId="11" fillId="14" borderId="25" xfId="0" applyNumberFormat="1" applyFont="1" applyFill="1" applyBorder="1" applyAlignment="1">
      <alignment horizontal="center" vertical="center" wrapText="1"/>
    </xf>
    <xf numFmtId="49" fontId="11" fillId="14" borderId="25" xfId="0" applyNumberFormat="1" applyFont="1" applyFill="1" applyBorder="1" applyAlignment="1">
      <alignment horizontal="center" vertical="center" wrapText="1" shrinkToFit="1"/>
    </xf>
    <xf numFmtId="0" fontId="10" fillId="14" borderId="25" xfId="0" applyFont="1" applyFill="1" applyBorder="1" applyAlignment="1">
      <alignment horizontal="center" vertical="center" wrapText="1"/>
    </xf>
    <xf numFmtId="49" fontId="10" fillId="14" borderId="25" xfId="0" applyNumberFormat="1" applyFont="1" applyFill="1" applyBorder="1" applyAlignment="1">
      <alignment horizontal="center" vertical="center" wrapText="1"/>
    </xf>
    <xf numFmtId="49" fontId="11" fillId="0" borderId="25" xfId="0" applyNumberFormat="1" applyFont="1" applyFill="1" applyBorder="1" applyAlignment="1">
      <alignment horizontal="center" vertical="center" wrapText="1"/>
    </xf>
    <xf numFmtId="4" fontId="10" fillId="0" borderId="31" xfId="0" applyNumberFormat="1" applyFont="1" applyFill="1" applyBorder="1" applyAlignment="1">
      <alignment horizontal="center" vertical="center" wrapText="1"/>
    </xf>
    <xf numFmtId="49" fontId="4" fillId="14" borderId="25" xfId="0" applyNumberFormat="1" applyFont="1" applyFill="1" applyBorder="1" applyAlignment="1">
      <alignment horizontal="center" vertical="center" wrapText="1"/>
    </xf>
    <xf numFmtId="49" fontId="4" fillId="14" borderId="22" xfId="0" applyNumberFormat="1" applyFont="1" applyFill="1" applyBorder="1" applyAlignment="1">
      <alignment horizontal="center" vertical="center" wrapText="1" shrinkToFit="1"/>
    </xf>
    <xf numFmtId="4" fontId="2" fillId="14" borderId="22" xfId="0" applyNumberFormat="1" applyFont="1" applyFill="1" applyBorder="1" applyAlignment="1">
      <alignment horizontal="center" vertical="center" wrapText="1"/>
    </xf>
    <xf numFmtId="49" fontId="2" fillId="14" borderId="22" xfId="0" applyNumberFormat="1" applyFont="1" applyFill="1" applyBorder="1" applyAlignment="1">
      <alignment horizontal="center" vertical="center" wrapText="1"/>
    </xf>
    <xf numFmtId="4" fontId="10" fillId="0" borderId="25" xfId="0" applyNumberFormat="1" applyFont="1" applyFill="1" applyBorder="1" applyAlignment="1">
      <alignment horizontal="center" vertical="center" wrapText="1"/>
    </xf>
    <xf numFmtId="4" fontId="8" fillId="0" borderId="31" xfId="0" applyNumberFormat="1" applyFont="1" applyFill="1" applyBorder="1" applyAlignment="1">
      <alignment horizontal="center" vertical="center" wrapText="1"/>
    </xf>
    <xf numFmtId="4" fontId="8" fillId="0" borderId="25" xfId="0" applyNumberFormat="1" applyFont="1" applyFill="1" applyBorder="1" applyAlignment="1">
      <alignment horizontal="center" vertical="center" wrapText="1"/>
    </xf>
    <xf numFmtId="4" fontId="2" fillId="10" borderId="25" xfId="0" applyNumberFormat="1" applyFont="1" applyFill="1" applyBorder="1" applyAlignment="1">
      <alignment horizontal="center" vertical="center" wrapText="1"/>
    </xf>
    <xf numFmtId="0" fontId="2" fillId="10" borderId="14" xfId="1" applyFont="1" applyFill="1" applyBorder="1" applyAlignment="1">
      <alignment horizontal="center" vertical="center" wrapText="1"/>
    </xf>
    <xf numFmtId="3" fontId="12" fillId="14" borderId="32" xfId="0" applyNumberFormat="1" applyFont="1" applyFill="1" applyBorder="1" applyAlignment="1">
      <alignment vertical="center" wrapText="1"/>
    </xf>
    <xf numFmtId="3" fontId="12" fillId="6" borderId="25" xfId="0" applyNumberFormat="1" applyFont="1" applyFill="1" applyBorder="1" applyAlignment="1">
      <alignment vertical="center" wrapText="1"/>
    </xf>
    <xf numFmtId="0" fontId="2" fillId="10" borderId="30" xfId="0" applyFont="1" applyFill="1" applyBorder="1" applyAlignment="1">
      <alignment horizontal="center" vertical="center" wrapText="1"/>
    </xf>
    <xf numFmtId="49" fontId="14" fillId="10" borderId="25" xfId="0" applyNumberFormat="1" applyFont="1" applyFill="1" applyBorder="1" applyAlignment="1">
      <alignment horizontal="center" vertical="center"/>
    </xf>
    <xf numFmtId="49" fontId="11" fillId="14" borderId="22" xfId="0" applyNumberFormat="1" applyFont="1" applyFill="1" applyBorder="1" applyAlignment="1">
      <alignment horizontal="center" vertical="center" wrapText="1"/>
    </xf>
    <xf numFmtId="0" fontId="10" fillId="14" borderId="25" xfId="1" applyFont="1" applyFill="1" applyBorder="1" applyAlignment="1">
      <alignment horizontal="center" vertical="center" wrapText="1"/>
    </xf>
    <xf numFmtId="3" fontId="11" fillId="14" borderId="25" xfId="1" applyNumberFormat="1" applyFont="1" applyFill="1" applyBorder="1" applyAlignment="1">
      <alignment vertical="center" wrapText="1"/>
    </xf>
    <xf numFmtId="3" fontId="10" fillId="14" borderId="25" xfId="1" applyNumberFormat="1" applyFont="1" applyFill="1" applyBorder="1" applyAlignment="1">
      <alignment vertical="center" wrapText="1"/>
    </xf>
    <xf numFmtId="3" fontId="10" fillId="14" borderId="25" xfId="3" applyNumberFormat="1" applyFont="1" applyFill="1" applyBorder="1" applyAlignment="1">
      <alignment vertical="center"/>
    </xf>
    <xf numFmtId="3" fontId="12" fillId="14" borderId="25" xfId="0" applyNumberFormat="1" applyFont="1" applyFill="1" applyBorder="1" applyAlignment="1">
      <alignment vertical="center" wrapText="1"/>
    </xf>
    <xf numFmtId="3" fontId="10" fillId="14" borderId="31" xfId="0" applyNumberFormat="1" applyFont="1" applyFill="1" applyBorder="1" applyAlignment="1">
      <alignment vertical="center"/>
    </xf>
    <xf numFmtId="3" fontId="10" fillId="14" borderId="25" xfId="0" applyNumberFormat="1" applyFont="1" applyFill="1" applyBorder="1" applyAlignment="1">
      <alignment vertical="center"/>
    </xf>
    <xf numFmtId="3" fontId="10" fillId="14" borderId="36" xfId="0" applyNumberFormat="1" applyFont="1" applyFill="1" applyBorder="1" applyAlignment="1">
      <alignment vertical="center" wrapText="1"/>
    </xf>
    <xf numFmtId="0" fontId="10" fillId="0" borderId="0" xfId="0" applyFont="1"/>
    <xf numFmtId="0" fontId="10" fillId="14" borderId="0" xfId="0" applyFont="1" applyFill="1"/>
    <xf numFmtId="49" fontId="10" fillId="14" borderId="34" xfId="0" applyNumberFormat="1" applyFont="1" applyFill="1" applyBorder="1" applyAlignment="1">
      <alignment horizontal="center" vertical="center" wrapText="1" shrinkToFit="1"/>
    </xf>
    <xf numFmtId="0" fontId="10" fillId="14" borderId="32" xfId="0" applyFont="1" applyFill="1" applyBorder="1" applyAlignment="1">
      <alignment horizontal="center" vertical="center" wrapText="1"/>
    </xf>
    <xf numFmtId="3" fontId="11" fillId="14" borderId="32" xfId="1" applyNumberFormat="1" applyFont="1" applyFill="1" applyBorder="1" applyAlignment="1">
      <alignment vertical="center" wrapText="1"/>
    </xf>
    <xf numFmtId="3" fontId="10" fillId="14" borderId="21" xfId="0" applyNumberFormat="1" applyFont="1" applyFill="1" applyBorder="1" applyAlignment="1">
      <alignment vertical="center" wrapText="1"/>
    </xf>
    <xf numFmtId="3" fontId="10" fillId="14" borderId="34" xfId="0" applyNumberFormat="1" applyFont="1" applyFill="1" applyBorder="1" applyAlignment="1">
      <alignment vertical="center" wrapText="1"/>
    </xf>
    <xf numFmtId="0" fontId="10" fillId="14" borderId="23" xfId="0" applyFont="1" applyFill="1" applyBorder="1" applyAlignment="1">
      <alignment horizontal="center" vertical="center" wrapText="1"/>
    </xf>
    <xf numFmtId="0" fontId="10" fillId="14" borderId="30" xfId="0" applyFont="1" applyFill="1" applyBorder="1" applyAlignment="1">
      <alignment horizontal="center" vertical="center" wrapText="1"/>
    </xf>
    <xf numFmtId="49" fontId="10" fillId="14" borderId="25" xfId="0" applyNumberFormat="1" applyFont="1" applyFill="1" applyBorder="1" applyAlignment="1">
      <alignment horizontal="center" vertical="center"/>
    </xf>
    <xf numFmtId="49" fontId="9" fillId="14" borderId="22" xfId="0" applyNumberFormat="1" applyFont="1" applyFill="1" applyBorder="1" applyAlignment="1">
      <alignment horizontal="center" vertical="center" wrapText="1"/>
    </xf>
    <xf numFmtId="49" fontId="9" fillId="14" borderId="32" xfId="0" applyNumberFormat="1" applyFont="1" applyFill="1" applyBorder="1" applyAlignment="1">
      <alignment horizontal="center" vertical="center" wrapText="1" shrinkToFit="1"/>
    </xf>
    <xf numFmtId="0" fontId="8" fillId="14" borderId="32" xfId="0" applyFont="1" applyFill="1" applyBorder="1" applyAlignment="1">
      <alignment horizontal="center" vertical="center" wrapText="1"/>
    </xf>
    <xf numFmtId="0" fontId="8" fillId="14" borderId="25" xfId="0" applyFont="1" applyFill="1" applyBorder="1" applyAlignment="1">
      <alignment horizontal="center" vertical="center" wrapText="1"/>
    </xf>
    <xf numFmtId="0" fontId="8" fillId="14" borderId="31" xfId="0" applyFont="1" applyFill="1" applyBorder="1" applyAlignment="1">
      <alignment horizontal="center" vertical="center" wrapText="1"/>
    </xf>
    <xf numFmtId="3" fontId="9" fillId="14" borderId="25" xfId="1" applyNumberFormat="1" applyFont="1" applyFill="1" applyBorder="1" applyAlignment="1">
      <alignment vertical="center" wrapText="1"/>
    </xf>
    <xf numFmtId="3" fontId="8" fillId="14" borderId="25" xfId="1" applyNumberFormat="1" applyFont="1" applyFill="1" applyBorder="1" applyAlignment="1">
      <alignment vertical="center" wrapText="1"/>
    </xf>
    <xf numFmtId="3" fontId="8" fillId="14" borderId="32" xfId="0" applyNumberFormat="1" applyFont="1" applyFill="1" applyBorder="1" applyAlignment="1">
      <alignment vertical="center" wrapText="1"/>
    </xf>
    <xf numFmtId="3" fontId="8" fillId="14" borderId="33" xfId="0" applyNumberFormat="1" applyFont="1" applyFill="1" applyBorder="1" applyAlignment="1">
      <alignment vertical="center" wrapText="1"/>
    </xf>
    <xf numFmtId="3" fontId="8" fillId="14" borderId="34" xfId="0" applyNumberFormat="1" applyFont="1" applyFill="1" applyBorder="1" applyAlignment="1">
      <alignment vertical="center" wrapText="1"/>
    </xf>
    <xf numFmtId="3" fontId="8" fillId="14" borderId="32" xfId="3" applyNumberFormat="1" applyFont="1" applyFill="1" applyBorder="1" applyAlignment="1">
      <alignment vertical="center"/>
    </xf>
    <xf numFmtId="3" fontId="8" fillId="14" borderId="34" xfId="0" applyNumberFormat="1" applyFont="1" applyFill="1" applyBorder="1" applyAlignment="1">
      <alignment vertical="center"/>
    </xf>
    <xf numFmtId="0" fontId="8" fillId="14" borderId="34" xfId="0" applyFont="1" applyFill="1" applyBorder="1" applyAlignment="1">
      <alignment horizontal="center" vertical="center" wrapText="1"/>
    </xf>
    <xf numFmtId="0" fontId="10" fillId="14" borderId="31" xfId="0" applyFont="1" applyFill="1" applyBorder="1" applyAlignment="1">
      <alignment horizontal="center" vertical="center" wrapText="1"/>
    </xf>
    <xf numFmtId="3" fontId="12" fillId="14" borderId="25" xfId="3" applyNumberFormat="1" applyFont="1" applyFill="1" applyBorder="1" applyAlignment="1">
      <alignment vertical="center"/>
    </xf>
    <xf numFmtId="49" fontId="11" fillId="14" borderId="32" xfId="0" applyNumberFormat="1" applyFont="1" applyFill="1" applyBorder="1" applyAlignment="1">
      <alignment horizontal="center" vertical="center" wrapText="1"/>
    </xf>
    <xf numFmtId="49" fontId="11" fillId="14" borderId="22" xfId="0" applyNumberFormat="1" applyFont="1" applyFill="1" applyBorder="1" applyAlignment="1">
      <alignment horizontal="center" vertical="center" wrapText="1" shrinkToFit="1"/>
    </xf>
    <xf numFmtId="0" fontId="10" fillId="14" borderId="22" xfId="0" applyFont="1" applyFill="1" applyBorder="1" applyAlignment="1">
      <alignment horizontal="center" vertical="center" wrapText="1"/>
    </xf>
    <xf numFmtId="3" fontId="8" fillId="14" borderId="25" xfId="0" applyNumberFormat="1" applyFont="1" applyFill="1" applyBorder="1" applyAlignment="1">
      <alignment vertical="center" wrapText="1"/>
    </xf>
    <xf numFmtId="3" fontId="11" fillId="14" borderId="25" xfId="0" applyNumberFormat="1" applyFont="1" applyFill="1" applyBorder="1" applyAlignment="1">
      <alignment vertical="center" wrapText="1"/>
    </xf>
    <xf numFmtId="3" fontId="10" fillId="14" borderId="31" xfId="0" applyNumberFormat="1" applyFont="1" applyFill="1" applyBorder="1" applyAlignment="1">
      <alignment horizontal="center" vertical="center" wrapText="1"/>
    </xf>
    <xf numFmtId="0" fontId="20" fillId="14" borderId="0" xfId="0" applyFont="1" applyFill="1"/>
    <xf numFmtId="49" fontId="9" fillId="14" borderId="25" xfId="0" applyNumberFormat="1" applyFont="1" applyFill="1" applyBorder="1" applyAlignment="1">
      <alignment horizontal="center" vertical="center" wrapText="1"/>
    </xf>
    <xf numFmtId="49" fontId="9" fillId="14" borderId="25" xfId="0" applyNumberFormat="1" applyFont="1" applyFill="1" applyBorder="1" applyAlignment="1">
      <alignment horizontal="center" vertical="center" wrapText="1" shrinkToFit="1"/>
    </xf>
    <xf numFmtId="3" fontId="9" fillId="14" borderId="25" xfId="1" applyNumberFormat="1" applyFont="1" applyFill="1" applyBorder="1" applyAlignment="1">
      <alignment horizontal="right" vertical="center" wrapText="1"/>
    </xf>
    <xf numFmtId="3" fontId="8" fillId="14" borderId="30" xfId="0" applyNumberFormat="1" applyFont="1" applyFill="1" applyBorder="1" applyAlignment="1">
      <alignment vertical="center" wrapText="1"/>
    </xf>
    <xf numFmtId="3" fontId="8" fillId="14" borderId="31" xfId="0" applyNumberFormat="1" applyFont="1" applyFill="1" applyBorder="1" applyAlignment="1">
      <alignment vertical="center" wrapText="1"/>
    </xf>
    <xf numFmtId="3" fontId="8" fillId="14" borderId="22" xfId="0" applyNumberFormat="1" applyFont="1" applyFill="1" applyBorder="1" applyAlignment="1">
      <alignment vertical="center" wrapText="1"/>
    </xf>
    <xf numFmtId="49" fontId="8" fillId="14" borderId="25" xfId="0" applyNumberFormat="1" applyFont="1" applyFill="1" applyBorder="1" applyAlignment="1">
      <alignment horizontal="center" vertical="center" wrapText="1"/>
    </xf>
    <xf numFmtId="4" fontId="10" fillId="14" borderId="31" xfId="0" applyNumberFormat="1" applyFont="1" applyFill="1" applyBorder="1" applyAlignment="1">
      <alignment horizontal="center" vertical="center" wrapText="1"/>
    </xf>
    <xf numFmtId="4" fontId="10" fillId="14" borderId="25" xfId="0" applyNumberFormat="1" applyFont="1" applyFill="1" applyBorder="1" applyAlignment="1">
      <alignment horizontal="center" vertical="center" wrapText="1"/>
    </xf>
    <xf numFmtId="3" fontId="10" fillId="14" borderId="33" xfId="0" applyNumberFormat="1" applyFont="1" applyFill="1" applyBorder="1" applyAlignment="1">
      <alignment vertical="center" wrapText="1"/>
    </xf>
    <xf numFmtId="0" fontId="10" fillId="14" borderId="34" xfId="0" applyFont="1" applyFill="1" applyBorder="1" applyAlignment="1">
      <alignment horizontal="center" vertical="center" wrapText="1"/>
    </xf>
    <xf numFmtId="49" fontId="11" fillId="14" borderId="32" xfId="0" applyNumberFormat="1" applyFont="1" applyFill="1" applyBorder="1" applyAlignment="1">
      <alignment horizontal="center" vertical="center" wrapText="1" shrinkToFit="1"/>
    </xf>
    <xf numFmtId="49" fontId="11" fillId="14" borderId="2" xfId="0" applyNumberFormat="1" applyFont="1" applyFill="1" applyBorder="1" applyAlignment="1">
      <alignment horizontal="center" vertical="center" wrapText="1"/>
    </xf>
    <xf numFmtId="49" fontId="11" fillId="14" borderId="23" xfId="0" applyNumberFormat="1" applyFont="1" applyFill="1" applyBorder="1" applyAlignment="1">
      <alignment horizontal="center" vertical="center" wrapText="1" shrinkToFit="1"/>
    </xf>
    <xf numFmtId="3" fontId="11" fillId="14" borderId="22" xfId="1" applyNumberFormat="1" applyFont="1" applyFill="1" applyBorder="1" applyAlignment="1">
      <alignment vertical="center" wrapText="1"/>
    </xf>
    <xf numFmtId="3" fontId="10" fillId="14" borderId="24" xfId="0" applyNumberFormat="1" applyFont="1" applyFill="1" applyBorder="1" applyAlignment="1">
      <alignment vertical="center" wrapText="1"/>
    </xf>
    <xf numFmtId="3" fontId="10" fillId="14" borderId="23" xfId="0" applyNumberFormat="1" applyFont="1" applyFill="1" applyBorder="1" applyAlignment="1">
      <alignment vertical="center" wrapText="1"/>
    </xf>
    <xf numFmtId="3" fontId="10" fillId="14" borderId="26" xfId="0" applyNumberFormat="1" applyFont="1" applyFill="1" applyBorder="1" applyAlignment="1">
      <alignment vertical="center" wrapText="1"/>
    </xf>
    <xf numFmtId="49" fontId="11" fillId="14" borderId="31" xfId="0" applyNumberFormat="1" applyFont="1" applyFill="1" applyBorder="1" applyAlignment="1">
      <alignment horizontal="center" vertical="center" wrapText="1" shrinkToFit="1"/>
    </xf>
    <xf numFmtId="49" fontId="9" fillId="14" borderId="23" xfId="0" applyNumberFormat="1" applyFont="1" applyFill="1" applyBorder="1" applyAlignment="1">
      <alignment horizontal="center" vertical="center" wrapText="1" shrinkToFit="1"/>
    </xf>
    <xf numFmtId="0" fontId="8" fillId="14" borderId="22" xfId="0" applyFont="1" applyFill="1" applyBorder="1" applyAlignment="1">
      <alignment horizontal="center" vertical="center" wrapText="1"/>
    </xf>
    <xf numFmtId="3" fontId="9" fillId="14" borderId="22" xfId="1" applyNumberFormat="1" applyFont="1" applyFill="1" applyBorder="1" applyAlignment="1">
      <alignment vertical="center" wrapText="1"/>
    </xf>
    <xf numFmtId="3" fontId="8" fillId="14" borderId="24" xfId="0" applyNumberFormat="1" applyFont="1" applyFill="1" applyBorder="1" applyAlignment="1">
      <alignment vertical="center" wrapText="1"/>
    </xf>
    <xf numFmtId="3" fontId="8" fillId="14" borderId="23" xfId="0" applyNumberFormat="1" applyFont="1" applyFill="1" applyBorder="1" applyAlignment="1">
      <alignment vertical="center" wrapText="1"/>
    </xf>
    <xf numFmtId="3" fontId="8" fillId="14" borderId="26" xfId="0" applyNumberFormat="1" applyFont="1" applyFill="1" applyBorder="1" applyAlignment="1">
      <alignment vertical="center" wrapText="1"/>
    </xf>
    <xf numFmtId="0" fontId="8" fillId="14" borderId="0" xfId="0" applyFont="1" applyFill="1"/>
    <xf numFmtId="49" fontId="8" fillId="7" borderId="25" xfId="0" applyNumberFormat="1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 shrinkToFit="1"/>
    </xf>
    <xf numFmtId="3" fontId="2" fillId="6" borderId="13" xfId="0" applyNumberFormat="1" applyFont="1" applyFill="1" applyBorder="1" applyAlignment="1">
      <alignment vertical="center" wrapText="1"/>
    </xf>
    <xf numFmtId="3" fontId="2" fillId="10" borderId="31" xfId="0" applyNumberFormat="1" applyFont="1" applyFill="1" applyBorder="1" applyAlignment="1">
      <alignment vertical="center"/>
    </xf>
    <xf numFmtId="4" fontId="2" fillId="10" borderId="13" xfId="0" applyNumberFormat="1" applyFont="1" applyFill="1" applyBorder="1" applyAlignment="1">
      <alignment horizontal="center" vertical="center" wrapText="1"/>
    </xf>
    <xf numFmtId="49" fontId="2" fillId="10" borderId="13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/>
    </xf>
    <xf numFmtId="49" fontId="2" fillId="10" borderId="22" xfId="0" applyNumberFormat="1" applyFont="1" applyFill="1" applyBorder="1" applyAlignment="1">
      <alignment horizontal="center" vertical="center" wrapText="1"/>
    </xf>
    <xf numFmtId="49" fontId="11" fillId="14" borderId="13" xfId="0" applyNumberFormat="1" applyFont="1" applyFill="1" applyBorder="1" applyAlignment="1">
      <alignment horizontal="center" vertical="center" wrapText="1"/>
    </xf>
    <xf numFmtId="49" fontId="11" fillId="14" borderId="13" xfId="0" applyNumberFormat="1" applyFont="1" applyFill="1" applyBorder="1" applyAlignment="1">
      <alignment horizontal="center" vertical="center" wrapText="1" shrinkToFit="1"/>
    </xf>
    <xf numFmtId="3" fontId="11" fillId="14" borderId="13" xfId="1" applyNumberFormat="1" applyFont="1" applyFill="1" applyBorder="1" applyAlignment="1">
      <alignment vertical="center" wrapText="1"/>
    </xf>
    <xf numFmtId="3" fontId="10" fillId="14" borderId="13" xfId="0" applyNumberFormat="1" applyFont="1" applyFill="1" applyBorder="1" applyAlignment="1">
      <alignment vertical="center" wrapText="1"/>
    </xf>
    <xf numFmtId="3" fontId="10" fillId="14" borderId="15" xfId="0" applyNumberFormat="1" applyFont="1" applyFill="1" applyBorder="1" applyAlignment="1">
      <alignment vertical="center" wrapText="1"/>
    </xf>
    <xf numFmtId="3" fontId="10" fillId="14" borderId="43" xfId="0" applyNumberFormat="1" applyFont="1" applyFill="1" applyBorder="1" applyAlignment="1">
      <alignment vertical="center" wrapText="1"/>
    </xf>
    <xf numFmtId="3" fontId="12" fillId="14" borderId="13" xfId="0" applyNumberFormat="1" applyFont="1" applyFill="1" applyBorder="1" applyAlignment="1">
      <alignment vertical="center" wrapText="1"/>
    </xf>
    <xf numFmtId="3" fontId="11" fillId="14" borderId="13" xfId="0" applyNumberFormat="1" applyFont="1" applyFill="1" applyBorder="1" applyAlignment="1">
      <alignment vertical="center" wrapText="1"/>
    </xf>
    <xf numFmtId="4" fontId="10" fillId="14" borderId="43" xfId="0" applyNumberFormat="1" applyFont="1" applyFill="1" applyBorder="1" applyAlignment="1">
      <alignment horizontal="center" vertical="center" wrapText="1"/>
    </xf>
    <xf numFmtId="4" fontId="10" fillId="14" borderId="13" xfId="0" applyNumberFormat="1" applyFont="1" applyFill="1" applyBorder="1" applyAlignment="1">
      <alignment horizontal="center" vertical="center" wrapText="1"/>
    </xf>
    <xf numFmtId="49" fontId="10" fillId="14" borderId="13" xfId="0" applyNumberFormat="1" applyFont="1" applyFill="1" applyBorder="1" applyAlignment="1">
      <alignment horizontal="center" vertical="center" wrapText="1"/>
    </xf>
    <xf numFmtId="3" fontId="17" fillId="14" borderId="0" xfId="0" applyNumberFormat="1" applyFont="1" applyFill="1" applyBorder="1" applyAlignment="1">
      <alignment vertical="center"/>
    </xf>
    <xf numFmtId="3" fontId="7" fillId="14" borderId="31" xfId="1" applyNumberFormat="1" applyFont="1" applyFill="1" applyBorder="1" applyAlignment="1">
      <alignment vertical="center" wrapText="1"/>
    </xf>
    <xf numFmtId="3" fontId="6" fillId="14" borderId="32" xfId="0" applyNumberFormat="1" applyFont="1" applyFill="1" applyBorder="1" applyAlignment="1">
      <alignment vertical="center" wrapText="1"/>
    </xf>
    <xf numFmtId="3" fontId="6" fillId="14" borderId="31" xfId="0" applyNumberFormat="1" applyFont="1" applyFill="1" applyBorder="1" applyAlignment="1">
      <alignment vertical="center" wrapText="1"/>
    </xf>
    <xf numFmtId="3" fontId="6" fillId="14" borderId="30" xfId="0" applyNumberFormat="1" applyFont="1" applyFill="1" applyBorder="1" applyAlignment="1">
      <alignment vertical="center" wrapText="1"/>
    </xf>
    <xf numFmtId="3" fontId="6" fillId="14" borderId="34" xfId="0" applyNumberFormat="1" applyFont="1" applyFill="1" applyBorder="1" applyAlignment="1">
      <alignment vertical="center" wrapText="1"/>
    </xf>
    <xf numFmtId="3" fontId="6" fillId="14" borderId="39" xfId="0" applyNumberFormat="1" applyFont="1" applyFill="1" applyBorder="1" applyAlignment="1">
      <alignment vertical="center" wrapText="1"/>
    </xf>
    <xf numFmtId="0" fontId="6" fillId="14" borderId="34" xfId="0" applyFont="1" applyFill="1" applyBorder="1" applyAlignment="1">
      <alignment horizontal="center" vertical="center" wrapText="1"/>
    </xf>
    <xf numFmtId="49" fontId="7" fillId="14" borderId="32" xfId="0" applyNumberFormat="1" applyFont="1" applyFill="1" applyBorder="1" applyAlignment="1">
      <alignment horizontal="center" vertical="center" wrapText="1"/>
    </xf>
    <xf numFmtId="49" fontId="7" fillId="14" borderId="32" xfId="0" applyNumberFormat="1" applyFont="1" applyFill="1" applyBorder="1" applyAlignment="1">
      <alignment horizontal="center" vertical="center" wrapText="1" shrinkToFit="1"/>
    </xf>
    <xf numFmtId="0" fontId="2" fillId="0" borderId="24" xfId="0" applyFont="1" applyFill="1" applyBorder="1" applyAlignment="1">
      <alignment horizontal="center" vertical="center" wrapText="1"/>
    </xf>
    <xf numFmtId="0" fontId="10" fillId="14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6" fillId="14" borderId="30" xfId="0" applyFont="1" applyFill="1" applyBorder="1" applyAlignment="1">
      <alignment horizontal="center" vertical="center" wrapText="1"/>
    </xf>
    <xf numFmtId="4" fontId="4" fillId="3" borderId="18" xfId="1" applyNumberFormat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wrapText="1"/>
    </xf>
    <xf numFmtId="0" fontId="2" fillId="11" borderId="26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4" fontId="4" fillId="11" borderId="7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" fontId="4" fillId="11" borderId="12" xfId="0" applyNumberFormat="1" applyFont="1" applyFill="1" applyBorder="1" applyAlignment="1">
      <alignment horizontal="left"/>
    </xf>
    <xf numFmtId="4" fontId="2" fillId="11" borderId="4" xfId="0" applyNumberFormat="1" applyFont="1" applyFill="1" applyBorder="1" applyAlignment="1">
      <alignment horizontal="left"/>
    </xf>
    <xf numFmtId="4" fontId="2" fillId="11" borderId="24" xfId="0" applyNumberFormat="1" applyFont="1" applyFill="1" applyBorder="1" applyAlignment="1">
      <alignment horizontal="left"/>
    </xf>
    <xf numFmtId="4" fontId="2" fillId="11" borderId="30" xfId="0" applyNumberFormat="1" applyFont="1" applyFill="1" applyBorder="1" applyAlignment="1">
      <alignment horizontal="left"/>
    </xf>
    <xf numFmtId="4" fontId="2" fillId="11" borderId="27" xfId="0" applyNumberFormat="1" applyFont="1" applyFill="1" applyBorder="1" applyAlignment="1">
      <alignment horizontal="left"/>
    </xf>
    <xf numFmtId="4" fontId="4" fillId="11" borderId="10" xfId="0" applyNumberFormat="1" applyFont="1" applyFill="1" applyBorder="1" applyAlignment="1">
      <alignment horizontal="left"/>
    </xf>
    <xf numFmtId="3" fontId="2" fillId="14" borderId="3" xfId="0" applyNumberFormat="1" applyFont="1" applyFill="1" applyBorder="1" applyAlignment="1">
      <alignment vertical="center" wrapText="1"/>
    </xf>
    <xf numFmtId="49" fontId="13" fillId="14" borderId="32" xfId="0" applyNumberFormat="1" applyFont="1" applyFill="1" applyBorder="1" applyAlignment="1">
      <alignment horizontal="center" vertical="center" wrapText="1"/>
    </xf>
    <xf numFmtId="49" fontId="13" fillId="14" borderId="25" xfId="0" applyNumberFormat="1" applyFont="1" applyFill="1" applyBorder="1" applyAlignment="1">
      <alignment horizontal="center" vertical="center" wrapText="1" shrinkToFit="1"/>
    </xf>
    <xf numFmtId="0" fontId="12" fillId="14" borderId="25" xfId="0" applyFont="1" applyFill="1" applyBorder="1" applyAlignment="1">
      <alignment horizontal="center" vertical="center" wrapText="1"/>
    </xf>
    <xf numFmtId="3" fontId="13" fillId="14" borderId="21" xfId="1" applyNumberFormat="1" applyFont="1" applyFill="1" applyBorder="1" applyAlignment="1">
      <alignment vertical="center" wrapText="1"/>
    </xf>
    <xf numFmtId="3" fontId="12" fillId="14" borderId="21" xfId="0" applyNumberFormat="1" applyFont="1" applyFill="1" applyBorder="1" applyAlignment="1">
      <alignment vertical="center" wrapText="1"/>
    </xf>
    <xf numFmtId="3" fontId="12" fillId="14" borderId="27" xfId="0" applyNumberFormat="1" applyFont="1" applyFill="1" applyBorder="1" applyAlignment="1">
      <alignment vertical="center" wrapText="1"/>
    </xf>
    <xf numFmtId="3" fontId="12" fillId="14" borderId="28" xfId="0" applyNumberFormat="1" applyFont="1" applyFill="1" applyBorder="1" applyAlignment="1">
      <alignment vertical="center" wrapText="1"/>
    </xf>
    <xf numFmtId="3" fontId="12" fillId="14" borderId="0" xfId="0" applyNumberFormat="1" applyFont="1" applyFill="1" applyBorder="1" applyAlignment="1">
      <alignment vertical="center" wrapText="1"/>
    </xf>
    <xf numFmtId="3" fontId="12" fillId="14" borderId="31" xfId="0" applyNumberFormat="1" applyFont="1" applyFill="1" applyBorder="1" applyAlignment="1">
      <alignment vertical="center" wrapText="1"/>
    </xf>
    <xf numFmtId="0" fontId="12" fillId="14" borderId="31" xfId="0" applyFont="1" applyFill="1" applyBorder="1" applyAlignment="1">
      <alignment horizontal="center" vertical="center" wrapText="1"/>
    </xf>
    <xf numFmtId="0" fontId="10" fillId="0" borderId="0" xfId="0" applyFont="1" applyFill="1"/>
    <xf numFmtId="4" fontId="4" fillId="0" borderId="18" xfId="2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3" fontId="2" fillId="7" borderId="9" xfId="0" applyNumberFormat="1" applyFont="1" applyFill="1" applyBorder="1" applyAlignment="1">
      <alignment horizontal="right" vertical="center" wrapText="1"/>
    </xf>
    <xf numFmtId="3" fontId="2" fillId="0" borderId="36" xfId="0" applyNumberFormat="1" applyFont="1" applyFill="1" applyBorder="1" applyAlignment="1">
      <alignment horizontal="right" vertical="center" wrapText="1"/>
    </xf>
    <xf numFmtId="3" fontId="2" fillId="7" borderId="25" xfId="0" applyNumberFormat="1" applyFont="1" applyFill="1" applyBorder="1" applyAlignment="1">
      <alignment horizontal="right" vertical="center" wrapText="1"/>
    </xf>
    <xf numFmtId="3" fontId="2" fillId="0" borderId="34" xfId="0" applyNumberFormat="1" applyFont="1" applyFill="1" applyBorder="1" applyAlignment="1">
      <alignment horizontal="right" vertical="center" wrapText="1"/>
    </xf>
    <xf numFmtId="3" fontId="2" fillId="10" borderId="2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/>
    </xf>
    <xf numFmtId="4" fontId="2" fillId="0" borderId="0" xfId="0" applyNumberFormat="1" applyFont="1" applyAlignment="1">
      <alignment horizontal="right" vertical="center"/>
    </xf>
    <xf numFmtId="0" fontId="2" fillId="14" borderId="3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3" fontId="2" fillId="0" borderId="13" xfId="0" applyNumberFormat="1" applyFont="1" applyFill="1" applyBorder="1" applyAlignment="1">
      <alignment horizontal="right" vertical="center" wrapText="1"/>
    </xf>
    <xf numFmtId="3" fontId="2" fillId="8" borderId="13" xfId="3" applyNumberFormat="1" applyFont="1" applyFill="1" applyBorder="1" applyAlignment="1">
      <alignment vertical="center"/>
    </xf>
    <xf numFmtId="3" fontId="2" fillId="0" borderId="43" xfId="0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2" fillId="7" borderId="22" xfId="1" applyFont="1" applyFill="1" applyBorder="1" applyAlignment="1">
      <alignment horizontal="center" vertical="center" wrapText="1"/>
    </xf>
    <xf numFmtId="0" fontId="2" fillId="7" borderId="23" xfId="1" applyFont="1" applyFill="1" applyBorder="1" applyAlignment="1">
      <alignment horizontal="center" vertical="center" wrapText="1"/>
    </xf>
    <xf numFmtId="0" fontId="2" fillId="11" borderId="18" xfId="1" applyFont="1" applyFill="1" applyBorder="1" applyAlignment="1">
      <alignment horizontal="center" vertical="center" wrapText="1"/>
    </xf>
    <xf numFmtId="0" fontId="2" fillId="11" borderId="6" xfId="1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center" wrapText="1"/>
    </xf>
    <xf numFmtId="0" fontId="10" fillId="14" borderId="32" xfId="1" applyFont="1" applyFill="1" applyBorder="1" applyAlignment="1">
      <alignment horizontal="center" vertical="center" wrapText="1"/>
    </xf>
    <xf numFmtId="0" fontId="10" fillId="14" borderId="34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 vertical="center" wrapText="1"/>
    </xf>
    <xf numFmtId="0" fontId="6" fillId="14" borderId="34" xfId="1" applyFont="1" applyFill="1" applyBorder="1" applyAlignment="1">
      <alignment horizontal="center" vertical="center" wrapText="1"/>
    </xf>
    <xf numFmtId="0" fontId="8" fillId="7" borderId="31" xfId="1" applyFont="1" applyFill="1" applyBorder="1" applyAlignment="1">
      <alignment horizontal="center" vertical="center" wrapText="1"/>
    </xf>
    <xf numFmtId="0" fontId="2" fillId="0" borderId="43" xfId="1" applyFont="1" applyFill="1" applyBorder="1" applyAlignment="1">
      <alignment horizontal="center" vertical="center" wrapText="1"/>
    </xf>
    <xf numFmtId="0" fontId="2" fillId="10" borderId="31" xfId="1" applyFont="1" applyFill="1" applyBorder="1" applyAlignment="1">
      <alignment horizontal="center" vertical="center" wrapText="1"/>
    </xf>
    <xf numFmtId="0" fontId="2" fillId="10" borderId="21" xfId="1" applyFont="1" applyFill="1" applyBorder="1" applyAlignment="1">
      <alignment horizontal="center" vertical="center" wrapText="1"/>
    </xf>
    <xf numFmtId="0" fontId="2" fillId="10" borderId="28" xfId="1" applyFont="1" applyFill="1" applyBorder="1" applyAlignment="1">
      <alignment horizontal="center" vertical="center" wrapText="1"/>
    </xf>
    <xf numFmtId="0" fontId="6" fillId="14" borderId="25" xfId="1" applyFont="1" applyFill="1" applyBorder="1" applyAlignment="1">
      <alignment horizontal="center" vertical="center" wrapText="1"/>
    </xf>
    <xf numFmtId="0" fontId="6" fillId="14" borderId="31" xfId="1" applyFont="1" applyFill="1" applyBorder="1" applyAlignment="1">
      <alignment horizontal="center" vertical="center" wrapText="1"/>
    </xf>
    <xf numFmtId="0" fontId="10" fillId="14" borderId="31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" fillId="7" borderId="42" xfId="1" applyFont="1" applyFill="1" applyBorder="1" applyAlignment="1">
      <alignment horizontal="center" vertical="center" wrapText="1"/>
    </xf>
    <xf numFmtId="0" fontId="2" fillId="0" borderId="42" xfId="1" applyFont="1" applyFill="1" applyBorder="1" applyAlignment="1">
      <alignment horizontal="center" vertical="center" wrapText="1"/>
    </xf>
    <xf numFmtId="0" fontId="8" fillId="7" borderId="25" xfId="1" applyFont="1" applyFill="1" applyBorder="1" applyAlignment="1">
      <alignment horizontal="center" vertical="center" wrapText="1"/>
    </xf>
    <xf numFmtId="0" fontId="10" fillId="14" borderId="22" xfId="1" applyFont="1" applyFill="1" applyBorder="1" applyAlignment="1">
      <alignment horizontal="center" vertical="center" wrapText="1"/>
    </xf>
    <xf numFmtId="0" fontId="10" fillId="14" borderId="42" xfId="1" applyFont="1" applyFill="1" applyBorder="1" applyAlignment="1">
      <alignment horizontal="center" vertical="center" wrapText="1"/>
    </xf>
    <xf numFmtId="0" fontId="2" fillId="14" borderId="22" xfId="1" applyFont="1" applyFill="1" applyBorder="1" applyAlignment="1">
      <alignment horizontal="center" vertical="center" wrapText="1"/>
    </xf>
    <xf numFmtId="0" fontId="2" fillId="14" borderId="26" xfId="1" applyFont="1" applyFill="1" applyBorder="1" applyAlignment="1">
      <alignment horizontal="center" vertical="center" wrapText="1"/>
    </xf>
    <xf numFmtId="0" fontId="10" fillId="14" borderId="26" xfId="1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26" xfId="1" applyFont="1" applyFill="1" applyBorder="1" applyAlignment="1">
      <alignment horizontal="center" vertical="center" wrapText="1"/>
    </xf>
    <xf numFmtId="0" fontId="2" fillId="7" borderId="32" xfId="1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14" borderId="31" xfId="1" applyFont="1" applyFill="1" applyBorder="1" applyAlignment="1">
      <alignment horizontal="center" vertical="center" wrapText="1"/>
    </xf>
    <xf numFmtId="0" fontId="12" fillId="14" borderId="25" xfId="1" applyFont="1" applyFill="1" applyBorder="1" applyAlignment="1">
      <alignment horizontal="center" vertical="center" wrapText="1"/>
    </xf>
    <xf numFmtId="0" fontId="12" fillId="14" borderId="28" xfId="1" applyFont="1" applyFill="1" applyBorder="1" applyAlignment="1">
      <alignment horizontal="center" vertical="center" wrapText="1"/>
    </xf>
    <xf numFmtId="0" fontId="8" fillId="14" borderId="34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 wrapText="1"/>
    </xf>
    <xf numFmtId="0" fontId="2" fillId="14" borderId="22" xfId="0" applyFont="1" applyFill="1" applyBorder="1" applyAlignment="1">
      <alignment horizontal="center" vertical="center" wrapText="1"/>
    </xf>
    <xf numFmtId="0" fontId="10" fillId="14" borderId="43" xfId="1" applyFont="1" applyFill="1" applyBorder="1" applyAlignment="1">
      <alignment horizontal="center" vertical="center" wrapText="1"/>
    </xf>
    <xf numFmtId="0" fontId="2" fillId="10" borderId="23" xfId="1" applyFont="1" applyFill="1" applyBorder="1" applyAlignment="1">
      <alignment horizontal="center" vertical="center" wrapText="1"/>
    </xf>
    <xf numFmtId="0" fontId="2" fillId="10" borderId="16" xfId="1" applyFont="1" applyFill="1" applyBorder="1" applyAlignment="1">
      <alignment horizontal="center" vertical="center" wrapText="1"/>
    </xf>
    <xf numFmtId="0" fontId="2" fillId="11" borderId="5" xfId="1" applyFont="1" applyFill="1" applyBorder="1" applyAlignment="1">
      <alignment horizontal="center" vertical="center" wrapText="1"/>
    </xf>
    <xf numFmtId="0" fontId="23" fillId="14" borderId="21" xfId="1" applyFont="1" applyFill="1" applyBorder="1" applyAlignment="1">
      <alignment horizontal="center" vertical="center" wrapText="1"/>
    </xf>
    <xf numFmtId="0" fontId="23" fillId="14" borderId="11" xfId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10" fillId="14" borderId="21" xfId="1" applyFont="1" applyFill="1" applyBorder="1" applyAlignment="1">
      <alignment horizontal="center" vertical="center" wrapText="1"/>
    </xf>
    <xf numFmtId="0" fontId="8" fillId="14" borderId="22" xfId="1" applyFont="1" applyFill="1" applyBorder="1" applyAlignment="1">
      <alignment horizontal="center" vertical="center" wrapText="1"/>
    </xf>
    <xf numFmtId="0" fontId="14" fillId="10" borderId="25" xfId="1" applyFont="1" applyFill="1" applyBorder="1" applyAlignment="1">
      <alignment horizontal="center" vertical="center" wrapText="1"/>
    </xf>
    <xf numFmtId="0" fontId="14" fillId="10" borderId="35" xfId="1" applyFont="1" applyFill="1" applyBorder="1" applyAlignment="1">
      <alignment horizontal="center" vertical="center" wrapText="1"/>
    </xf>
    <xf numFmtId="0" fontId="14" fillId="10" borderId="20" xfId="1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top" wrapText="1"/>
    </xf>
    <xf numFmtId="3" fontId="4" fillId="9" borderId="18" xfId="1" applyNumberFormat="1" applyFont="1" applyFill="1" applyBorder="1" applyAlignment="1">
      <alignment horizontal="center" vertical="center"/>
    </xf>
    <xf numFmtId="4" fontId="4" fillId="9" borderId="12" xfId="1" applyNumberFormat="1" applyFont="1" applyFill="1" applyBorder="1" applyAlignment="1">
      <alignment horizontal="center" vertical="center" wrapText="1"/>
    </xf>
    <xf numFmtId="4" fontId="4" fillId="3" borderId="12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" fontId="7" fillId="14" borderId="25" xfId="0" applyNumberFormat="1" applyFont="1" applyFill="1" applyBorder="1" applyAlignment="1">
      <alignment vertical="center" wrapText="1"/>
    </xf>
    <xf numFmtId="4" fontId="6" fillId="14" borderId="31" xfId="0" applyNumberFormat="1" applyFont="1" applyFill="1" applyBorder="1" applyAlignment="1">
      <alignment horizontal="center" vertical="center" wrapText="1"/>
    </xf>
    <xf numFmtId="4" fontId="6" fillId="14" borderId="25" xfId="0" applyNumberFormat="1" applyFont="1" applyFill="1" applyBorder="1" applyAlignment="1">
      <alignment horizontal="center" vertical="center" wrapText="1"/>
    </xf>
    <xf numFmtId="4" fontId="6" fillId="14" borderId="34" xfId="0" applyNumberFormat="1" applyFont="1" applyFill="1" applyBorder="1" applyAlignment="1">
      <alignment horizontal="center" vertical="center" wrapText="1"/>
    </xf>
    <xf numFmtId="49" fontId="7" fillId="14" borderId="22" xfId="0" applyNumberFormat="1" applyFont="1" applyFill="1" applyBorder="1" applyAlignment="1">
      <alignment horizontal="center" vertical="center" wrapText="1" shrinkToFit="1"/>
    </xf>
    <xf numFmtId="3" fontId="6" fillId="14" borderId="25" xfId="1" applyNumberFormat="1" applyFont="1" applyFill="1" applyBorder="1" applyAlignment="1">
      <alignment vertical="center" wrapText="1"/>
    </xf>
    <xf numFmtId="49" fontId="4" fillId="14" borderId="31" xfId="0" applyNumberFormat="1" applyFont="1" applyFill="1" applyBorder="1" applyAlignment="1">
      <alignment horizontal="center" vertical="center" wrapText="1" shrinkToFit="1"/>
    </xf>
    <xf numFmtId="49" fontId="4" fillId="14" borderId="34" xfId="0" applyNumberFormat="1" applyFont="1" applyFill="1" applyBorder="1" applyAlignment="1">
      <alignment horizontal="center" vertical="center" wrapText="1" shrinkToFit="1"/>
    </xf>
    <xf numFmtId="3" fontId="2" fillId="14" borderId="22" xfId="0" applyNumberFormat="1" applyFont="1" applyFill="1" applyBorder="1" applyAlignment="1">
      <alignment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5" fillId="11" borderId="18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5" fillId="11" borderId="12" xfId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29" fillId="14" borderId="3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5" fillId="11" borderId="38" xfId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8" fillId="14" borderId="33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0" fillId="0" borderId="33" xfId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10" borderId="36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36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28" fillId="14" borderId="30" xfId="0" applyFont="1" applyFill="1" applyBorder="1" applyAlignment="1">
      <alignment horizontal="center" vertical="center" wrapText="1"/>
    </xf>
    <xf numFmtId="0" fontId="29" fillId="14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0" fontId="29" fillId="14" borderId="30" xfId="1" applyFont="1" applyFill="1" applyBorder="1" applyAlignment="1">
      <alignment horizontal="center" vertical="center" wrapText="1"/>
    </xf>
    <xf numFmtId="0" fontId="30" fillId="7" borderId="30" xfId="1" applyFont="1" applyFill="1" applyBorder="1" applyAlignment="1">
      <alignment horizontal="center" vertical="center" wrapText="1"/>
    </xf>
    <xf numFmtId="0" fontId="3" fillId="14" borderId="30" xfId="1" applyFont="1" applyFill="1" applyBorder="1" applyAlignment="1">
      <alignment horizontal="center" vertical="center" wrapText="1"/>
    </xf>
    <xf numFmtId="0" fontId="3" fillId="7" borderId="33" xfId="1" applyFont="1" applyFill="1" applyBorder="1" applyAlignment="1">
      <alignment horizontal="center" vertical="center" wrapText="1"/>
    </xf>
    <xf numFmtId="0" fontId="30" fillId="14" borderId="3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/>
    </xf>
    <xf numFmtId="0" fontId="3" fillId="10" borderId="25" xfId="5" applyFont="1" applyFill="1" applyBorder="1" applyAlignment="1">
      <alignment horizontal="center" vertical="center"/>
    </xf>
    <xf numFmtId="0" fontId="30" fillId="0" borderId="30" xfId="1" applyFont="1" applyFill="1" applyBorder="1" applyAlignment="1">
      <alignment horizontal="center" vertical="center" wrapText="1"/>
    </xf>
    <xf numFmtId="0" fontId="29" fillId="14" borderId="33" xfId="1" applyFont="1" applyFill="1" applyBorder="1" applyAlignment="1">
      <alignment horizontal="center" vertical="center" wrapText="1"/>
    </xf>
    <xf numFmtId="0" fontId="34" fillId="14" borderId="27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10" borderId="24" xfId="1" applyFont="1" applyFill="1" applyBorder="1" applyAlignment="1">
      <alignment horizontal="center" vertical="center" wrapText="1"/>
    </xf>
    <xf numFmtId="0" fontId="3" fillId="10" borderId="30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0" fillId="14" borderId="32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0" fillId="0" borderId="25" xfId="1" applyFont="1" applyFill="1" applyBorder="1" applyAlignment="1">
      <alignment horizontal="center" vertical="center" wrapText="1"/>
    </xf>
    <xf numFmtId="0" fontId="29" fillId="14" borderId="25" xfId="1" applyFont="1" applyFill="1" applyBorder="1" applyAlignment="1">
      <alignment horizontal="center" vertical="center" wrapText="1"/>
    </xf>
    <xf numFmtId="0" fontId="28" fillId="14" borderId="25" xfId="1" applyFont="1" applyFill="1" applyBorder="1" applyAlignment="1">
      <alignment horizontal="center" vertical="center" wrapText="1"/>
    </xf>
    <xf numFmtId="0" fontId="29" fillId="0" borderId="25" xfId="1" applyFont="1" applyFill="1" applyBorder="1" applyAlignment="1">
      <alignment horizontal="center" vertical="center" wrapText="1"/>
    </xf>
    <xf numFmtId="0" fontId="3" fillId="14" borderId="25" xfId="1" applyFont="1" applyFill="1" applyBorder="1" applyAlignment="1">
      <alignment horizontal="center" vertical="center" wrapText="1"/>
    </xf>
    <xf numFmtId="0" fontId="29" fillId="14" borderId="13" xfId="1" applyFont="1" applyFill="1" applyBorder="1" applyAlignment="1">
      <alignment horizontal="center" vertical="center" wrapText="1"/>
    </xf>
    <xf numFmtId="0" fontId="3" fillId="10" borderId="25" xfId="1" applyFont="1" applyFill="1" applyBorder="1" applyAlignment="1">
      <alignment horizontal="center" vertical="center" wrapText="1"/>
    </xf>
    <xf numFmtId="4" fontId="3" fillId="10" borderId="25" xfId="1" applyNumberFormat="1" applyFont="1" applyFill="1" applyBorder="1" applyAlignment="1">
      <alignment horizontal="center" vertical="center" wrapText="1"/>
    </xf>
    <xf numFmtId="0" fontId="3" fillId="10" borderId="32" xfId="1" applyFont="1" applyFill="1" applyBorder="1" applyAlignment="1">
      <alignment horizontal="center" vertical="center" wrapText="1"/>
    </xf>
    <xf numFmtId="0" fontId="3" fillId="10" borderId="1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3" fillId="14" borderId="27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1" fillId="10" borderId="4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" fontId="5" fillId="9" borderId="18" xfId="1" applyNumberFormat="1" applyFont="1" applyFill="1" applyBorder="1" applyAlignment="1">
      <alignment horizontal="center" vertical="center" wrapText="1"/>
    </xf>
    <xf numFmtId="4" fontId="5" fillId="0" borderId="18" xfId="2" applyNumberFormat="1" applyFont="1" applyFill="1" applyBorder="1" applyAlignment="1">
      <alignment horizontal="center" vertical="center" wrapText="1"/>
    </xf>
    <xf numFmtId="4" fontId="5" fillId="3" borderId="18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11" borderId="5" xfId="0" applyFont="1" applyFill="1" applyBorder="1" applyAlignment="1">
      <alignment horizontal="center" wrapText="1"/>
    </xf>
    <xf numFmtId="0" fontId="3" fillId="11" borderId="9" xfId="0" applyFont="1" applyFill="1" applyBorder="1" applyAlignment="1">
      <alignment horizontal="center"/>
    </xf>
    <xf numFmtId="0" fontId="3" fillId="11" borderId="26" xfId="0" applyFont="1" applyFill="1" applyBorder="1" applyAlignment="1">
      <alignment horizontal="center"/>
    </xf>
    <xf numFmtId="0" fontId="3" fillId="11" borderId="36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4" fontId="5" fillId="11" borderId="7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3" fontId="12" fillId="14" borderId="25" xfId="3" applyNumberFormat="1" applyFont="1" applyFill="1" applyBorder="1" applyAlignment="1">
      <alignment horizontal="center" vertical="center"/>
    </xf>
    <xf numFmtId="3" fontId="12" fillId="14" borderId="25" xfId="3" applyNumberFormat="1" applyFont="1" applyFill="1" applyBorder="1" applyAlignment="1">
      <alignment horizontal="center" vertical="center" wrapText="1"/>
    </xf>
    <xf numFmtId="3" fontId="34" fillId="14" borderId="25" xfId="3" applyNumberFormat="1" applyFont="1" applyFill="1" applyBorder="1" applyAlignment="1">
      <alignment horizontal="center" vertical="center"/>
    </xf>
    <xf numFmtId="3" fontId="12" fillId="14" borderId="25" xfId="0" applyNumberFormat="1" applyFont="1" applyFill="1" applyBorder="1" applyAlignment="1">
      <alignment vertical="center"/>
    </xf>
    <xf numFmtId="49" fontId="12" fillId="14" borderId="25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9" fillId="14" borderId="0" xfId="1" applyFont="1" applyFill="1" applyBorder="1" applyAlignment="1">
      <alignment horizontal="center" vertical="center" wrapText="1"/>
    </xf>
    <xf numFmtId="0" fontId="3" fillId="7" borderId="39" xfId="1" applyFont="1" applyFill="1" applyBorder="1" applyAlignment="1">
      <alignment horizontal="center" vertical="center" wrapText="1"/>
    </xf>
    <xf numFmtId="0" fontId="29" fillId="14" borderId="36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0" fillId="0" borderId="36" xfId="1" applyFont="1" applyFill="1" applyBorder="1" applyAlignment="1">
      <alignment horizontal="center" vertical="center" wrapText="1"/>
    </xf>
    <xf numFmtId="0" fontId="29" fillId="14" borderId="26" xfId="1" applyFont="1" applyFill="1" applyBorder="1" applyAlignment="1">
      <alignment horizontal="center" vertical="center" wrapText="1"/>
    </xf>
    <xf numFmtId="0" fontId="30" fillId="0" borderId="26" xfId="1" applyFont="1" applyFill="1" applyBorder="1" applyAlignment="1">
      <alignment horizontal="center" vertical="center" wrapText="1"/>
    </xf>
    <xf numFmtId="0" fontId="30" fillId="14" borderId="26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14" borderId="36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0" fillId="0" borderId="31" xfId="1" applyFont="1" applyFill="1" applyBorder="1" applyAlignment="1">
      <alignment horizontal="center" vertical="center" wrapText="1"/>
    </xf>
    <xf numFmtId="0" fontId="29" fillId="14" borderId="31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10" fillId="14" borderId="3" xfId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8" fillId="14" borderId="30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" fillId="14" borderId="3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10" borderId="29" xfId="0" applyNumberFormat="1" applyFont="1" applyFill="1" applyBorder="1" applyAlignment="1">
      <alignment horizontal="center" vertical="center" wrapText="1" shrinkToFit="1"/>
    </xf>
    <xf numFmtId="0" fontId="2" fillId="10" borderId="34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3" fillId="14" borderId="3" xfId="0" applyFont="1" applyFill="1" applyBorder="1" applyAlignment="1">
      <alignment horizontal="center" vertical="center" wrapText="1"/>
    </xf>
    <xf numFmtId="3" fontId="5" fillId="3" borderId="18" xfId="1" applyNumberFormat="1" applyFont="1" applyFill="1" applyBorder="1" applyAlignment="1">
      <alignment horizontal="left" vertical="center"/>
    </xf>
    <xf numFmtId="0" fontId="6" fillId="14" borderId="31" xfId="0" applyFont="1" applyFill="1" applyBorder="1" applyAlignment="1">
      <alignment horizontal="center" vertical="center" wrapText="1"/>
    </xf>
    <xf numFmtId="0" fontId="6" fillId="14" borderId="30" xfId="1" applyFont="1" applyFill="1" applyBorder="1" applyAlignment="1">
      <alignment horizontal="center" vertical="center" wrapText="1"/>
    </xf>
    <xf numFmtId="0" fontId="28" fillId="14" borderId="25" xfId="0" applyFont="1" applyFill="1" applyBorder="1" applyAlignment="1">
      <alignment horizontal="center" vertical="center" wrapText="1"/>
    </xf>
    <xf numFmtId="3" fontId="7" fillId="14" borderId="23" xfId="1" applyNumberFormat="1" applyFont="1" applyFill="1" applyBorder="1" applyAlignment="1">
      <alignment vertical="center" wrapText="1"/>
    </xf>
    <xf numFmtId="3" fontId="7" fillId="14" borderId="22" xfId="1" applyNumberFormat="1" applyFont="1" applyFill="1" applyBorder="1" applyAlignment="1">
      <alignment vertical="center" wrapText="1"/>
    </xf>
    <xf numFmtId="3" fontId="7" fillId="14" borderId="31" xfId="0" applyNumberFormat="1" applyFont="1" applyFill="1" applyBorder="1" applyAlignment="1">
      <alignment vertical="center" wrapText="1"/>
    </xf>
    <xf numFmtId="0" fontId="6" fillId="14" borderId="32" xfId="0" applyFont="1" applyFill="1" applyBorder="1" applyAlignment="1">
      <alignment horizontal="center" vertical="center" wrapText="1"/>
    </xf>
    <xf numFmtId="0" fontId="6" fillId="14" borderId="33" xfId="1" applyFont="1" applyFill="1" applyBorder="1" applyAlignment="1">
      <alignment horizontal="center" vertical="center" wrapText="1"/>
    </xf>
    <xf numFmtId="0" fontId="28" fillId="14" borderId="32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14" borderId="25" xfId="1" applyFont="1" applyFill="1" applyBorder="1" applyAlignment="1">
      <alignment horizontal="center" vertical="center" wrapText="1"/>
    </xf>
    <xf numFmtId="0" fontId="30" fillId="14" borderId="36" xfId="1" applyFont="1" applyFill="1" applyBorder="1" applyAlignment="1">
      <alignment horizontal="center" vertical="center" wrapText="1"/>
    </xf>
    <xf numFmtId="49" fontId="7" fillId="14" borderId="23" xfId="0" applyNumberFormat="1" applyFont="1" applyFill="1" applyBorder="1" applyAlignment="1">
      <alignment horizontal="center" vertical="center" wrapText="1" shrinkToFit="1"/>
    </xf>
    <xf numFmtId="0" fontId="6" fillId="14" borderId="22" xfId="0" applyFont="1" applyFill="1" applyBorder="1" applyAlignment="1">
      <alignment horizontal="center" vertical="center" wrapText="1"/>
    </xf>
    <xf numFmtId="0" fontId="6" fillId="14" borderId="22" xfId="1" applyFont="1" applyFill="1" applyBorder="1" applyAlignment="1">
      <alignment horizontal="center" vertical="center" wrapText="1"/>
    </xf>
    <xf numFmtId="0" fontId="28" fillId="14" borderId="26" xfId="1" applyFont="1" applyFill="1" applyBorder="1" applyAlignment="1">
      <alignment horizontal="center" vertical="center" wrapText="1"/>
    </xf>
    <xf numFmtId="3" fontId="6" fillId="14" borderId="22" xfId="0" applyNumberFormat="1" applyFont="1" applyFill="1" applyBorder="1" applyAlignment="1">
      <alignment vertical="center" wrapText="1"/>
    </xf>
    <xf numFmtId="3" fontId="6" fillId="14" borderId="24" xfId="0" applyNumberFormat="1" applyFont="1" applyFill="1" applyBorder="1" applyAlignment="1">
      <alignment vertical="center" wrapText="1"/>
    </xf>
    <xf numFmtId="3" fontId="6" fillId="14" borderId="23" xfId="0" applyNumberFormat="1" applyFont="1" applyFill="1" applyBorder="1" applyAlignment="1">
      <alignment vertical="center" wrapText="1"/>
    </xf>
    <xf numFmtId="3" fontId="6" fillId="14" borderId="26" xfId="0" applyNumberFormat="1" applyFont="1" applyFill="1" applyBorder="1" applyAlignment="1">
      <alignment vertical="center" wrapText="1"/>
    </xf>
    <xf numFmtId="3" fontId="7" fillId="14" borderId="34" xfId="1" applyNumberFormat="1" applyFont="1" applyFill="1" applyBorder="1" applyAlignment="1">
      <alignment vertical="center" wrapText="1"/>
    </xf>
    <xf numFmtId="3" fontId="7" fillId="14" borderId="21" xfId="1" applyNumberFormat="1" applyFont="1" applyFill="1" applyBorder="1" applyAlignment="1">
      <alignment vertical="center" wrapText="1"/>
    </xf>
    <xf numFmtId="3" fontId="6" fillId="14" borderId="33" xfId="0" applyNumberFormat="1" applyFont="1" applyFill="1" applyBorder="1" applyAlignment="1">
      <alignment vertical="center" wrapText="1"/>
    </xf>
    <xf numFmtId="3" fontId="7" fillId="14" borderId="34" xfId="0" applyNumberFormat="1" applyFont="1" applyFill="1" applyBorder="1" applyAlignment="1">
      <alignment vertical="center" wrapText="1"/>
    </xf>
    <xf numFmtId="3" fontId="7" fillId="14" borderId="32" xfId="0" applyNumberFormat="1" applyFont="1" applyFill="1" applyBorder="1" applyAlignment="1">
      <alignment vertical="center" wrapText="1"/>
    </xf>
    <xf numFmtId="49" fontId="6" fillId="14" borderId="32" xfId="0" applyNumberFormat="1" applyFont="1" applyFill="1" applyBorder="1" applyAlignment="1">
      <alignment horizontal="center" vertical="center" wrapText="1"/>
    </xf>
    <xf numFmtId="49" fontId="4" fillId="10" borderId="10" xfId="0" applyNumberFormat="1" applyFont="1" applyFill="1" applyBorder="1" applyAlignment="1">
      <alignment horizontal="center" vertical="center" wrapText="1" shrinkToFit="1"/>
    </xf>
    <xf numFmtId="0" fontId="2" fillId="10" borderId="52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/>
    </xf>
    <xf numFmtId="0" fontId="2" fillId="10" borderId="4" xfId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3" fontId="4" fillId="10" borderId="9" xfId="1" applyNumberFormat="1" applyFont="1" applyFill="1" applyBorder="1" applyAlignment="1">
      <alignment vertical="center" wrapText="1"/>
    </xf>
    <xf numFmtId="3" fontId="4" fillId="10" borderId="2" xfId="1" applyNumberFormat="1" applyFont="1" applyFill="1" applyBorder="1" applyAlignment="1">
      <alignment vertical="center" wrapText="1"/>
    </xf>
    <xf numFmtId="3" fontId="2" fillId="10" borderId="9" xfId="0" applyNumberFormat="1" applyFont="1" applyFill="1" applyBorder="1" applyAlignment="1">
      <alignment vertical="center"/>
    </xf>
    <xf numFmtId="3" fontId="2" fillId="10" borderId="4" xfId="0" applyNumberFormat="1" applyFont="1" applyFill="1" applyBorder="1" applyAlignment="1">
      <alignment vertical="center" wrapText="1"/>
    </xf>
    <xf numFmtId="3" fontId="2" fillId="10" borderId="11" xfId="0" applyNumberFormat="1" applyFont="1" applyFill="1" applyBorder="1" applyAlignment="1">
      <alignment vertical="center" wrapText="1"/>
    </xf>
    <xf numFmtId="3" fontId="2" fillId="10" borderId="51" xfId="0" applyNumberFormat="1" applyFont="1" applyFill="1" applyBorder="1" applyAlignment="1">
      <alignment vertical="center" wrapText="1"/>
    </xf>
    <xf numFmtId="3" fontId="4" fillId="10" borderId="2" xfId="0" applyNumberFormat="1" applyFont="1" applyFill="1" applyBorder="1" applyAlignment="1">
      <alignment vertical="center" wrapText="1"/>
    </xf>
    <xf numFmtId="3" fontId="4" fillId="10" borderId="9" xfId="0" applyNumberFormat="1" applyFont="1" applyFill="1" applyBorder="1" applyAlignment="1">
      <alignment vertical="center" wrapText="1"/>
    </xf>
    <xf numFmtId="0" fontId="2" fillId="10" borderId="9" xfId="0" applyFont="1" applyFill="1" applyBorder="1" applyAlignment="1">
      <alignment horizontal="center" vertical="center" wrapText="1"/>
    </xf>
    <xf numFmtId="49" fontId="2" fillId="10" borderId="2" xfId="0" applyNumberFormat="1" applyFont="1" applyFill="1" applyBorder="1" applyAlignment="1">
      <alignment horizontal="center" vertical="center" wrapText="1"/>
    </xf>
    <xf numFmtId="49" fontId="4" fillId="10" borderId="14" xfId="0" applyNumberFormat="1" applyFont="1" applyFill="1" applyBorder="1" applyAlignment="1">
      <alignment horizontal="center" vertical="center" wrapText="1"/>
    </xf>
    <xf numFmtId="49" fontId="4" fillId="10" borderId="15" xfId="0" applyNumberFormat="1" applyFont="1" applyFill="1" applyBorder="1" applyAlignment="1">
      <alignment horizontal="center" vertical="center" wrapText="1" shrinkToFit="1"/>
    </xf>
    <xf numFmtId="0" fontId="2" fillId="10" borderId="47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 vertical="center" wrapText="1"/>
    </xf>
    <xf numFmtId="0" fontId="2" fillId="10" borderId="15" xfId="1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3" fontId="4" fillId="10" borderId="43" xfId="1" applyNumberFormat="1" applyFont="1" applyFill="1" applyBorder="1" applyAlignment="1">
      <alignment vertical="center" wrapText="1"/>
    </xf>
    <xf numFmtId="3" fontId="2" fillId="10" borderId="16" xfId="0" applyNumberFormat="1" applyFont="1" applyFill="1" applyBorder="1" applyAlignment="1">
      <alignment vertical="center"/>
    </xf>
    <xf numFmtId="3" fontId="2" fillId="10" borderId="43" xfId="0" applyNumberFormat="1" applyFont="1" applyFill="1" applyBorder="1" applyAlignment="1">
      <alignment vertical="center" wrapText="1"/>
    </xf>
    <xf numFmtId="3" fontId="2" fillId="10" borderId="53" xfId="0" applyNumberFormat="1" applyFont="1" applyFill="1" applyBorder="1" applyAlignment="1">
      <alignment vertical="center" wrapText="1"/>
    </xf>
    <xf numFmtId="3" fontId="4" fillId="10" borderId="13" xfId="0" applyNumberFormat="1" applyFont="1" applyFill="1" applyBorder="1" applyAlignment="1">
      <alignment vertical="center" wrapText="1"/>
    </xf>
    <xf numFmtId="3" fontId="4" fillId="10" borderId="43" xfId="0" applyNumberFormat="1" applyFont="1" applyFill="1" applyBorder="1" applyAlignment="1">
      <alignment vertical="center" wrapText="1"/>
    </xf>
    <xf numFmtId="0" fontId="2" fillId="10" borderId="4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49" fontId="14" fillId="0" borderId="32" xfId="0" applyNumberFormat="1" applyFont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 wrapText="1"/>
    </xf>
    <xf numFmtId="3" fontId="4" fillId="10" borderId="3" xfId="1" applyNumberFormat="1" applyFont="1" applyFill="1" applyBorder="1" applyAlignment="1">
      <alignment vertical="center" wrapText="1"/>
    </xf>
    <xf numFmtId="3" fontId="2" fillId="10" borderId="9" xfId="0" applyNumberFormat="1" applyFont="1" applyFill="1" applyBorder="1" applyAlignment="1">
      <alignment vertical="center" wrapText="1"/>
    </xf>
    <xf numFmtId="0" fontId="2" fillId="10" borderId="4" xfId="0" applyFont="1" applyFill="1" applyBorder="1" applyAlignment="1">
      <alignment horizontal="center" vertical="center" wrapText="1"/>
    </xf>
    <xf numFmtId="49" fontId="14" fillId="10" borderId="2" xfId="0" applyNumberFormat="1" applyFont="1" applyFill="1" applyBorder="1" applyAlignment="1">
      <alignment horizontal="center" vertical="center"/>
    </xf>
    <xf numFmtId="0" fontId="2" fillId="10" borderId="13" xfId="1" applyFont="1" applyFill="1" applyBorder="1" applyAlignment="1">
      <alignment horizontal="center" vertical="center" wrapText="1"/>
    </xf>
    <xf numFmtId="3" fontId="4" fillId="10" borderId="13" xfId="1" applyNumberFormat="1" applyFont="1" applyFill="1" applyBorder="1" applyAlignment="1">
      <alignment vertical="center" wrapText="1"/>
    </xf>
    <xf numFmtId="0" fontId="2" fillId="10" borderId="15" xfId="0" applyFont="1" applyFill="1" applyBorder="1" applyAlignment="1">
      <alignment horizontal="center" vertical="center" wrapText="1"/>
    </xf>
    <xf numFmtId="49" fontId="14" fillId="10" borderId="13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49" fontId="4" fillId="10" borderId="4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 shrinkToFit="1"/>
    </xf>
    <xf numFmtId="0" fontId="2" fillId="10" borderId="9" xfId="1" applyFont="1" applyFill="1" applyBorder="1" applyAlignment="1">
      <alignment horizontal="center" vertical="center" wrapText="1"/>
    </xf>
    <xf numFmtId="3" fontId="2" fillId="10" borderId="2" xfId="0" applyNumberFormat="1" applyFont="1" applyFill="1" applyBorder="1" applyAlignment="1">
      <alignment vertical="center"/>
    </xf>
    <xf numFmtId="3" fontId="2" fillId="10" borderId="51" xfId="0" applyNumberFormat="1" applyFont="1" applyFill="1" applyBorder="1" applyAlignment="1">
      <alignment vertical="center"/>
    </xf>
    <xf numFmtId="3" fontId="2" fillId="10" borderId="54" xfId="0" applyNumberFormat="1" applyFont="1" applyFill="1" applyBorder="1" applyAlignment="1">
      <alignment vertical="center" wrapText="1"/>
    </xf>
    <xf numFmtId="3" fontId="2" fillId="10" borderId="8" xfId="0" applyNumberFormat="1" applyFont="1" applyFill="1" applyBorder="1" applyAlignment="1">
      <alignment vertical="center" wrapText="1"/>
    </xf>
    <xf numFmtId="0" fontId="2" fillId="10" borderId="51" xfId="0" applyFont="1" applyFill="1" applyBorder="1" applyAlignment="1">
      <alignment horizontal="center" vertical="center" wrapText="1"/>
    </xf>
    <xf numFmtId="49" fontId="4" fillId="10" borderId="30" xfId="0" applyNumberFormat="1" applyFont="1" applyFill="1" applyBorder="1" applyAlignment="1">
      <alignment horizontal="center" vertical="center" wrapText="1"/>
    </xf>
    <xf numFmtId="49" fontId="4" fillId="10" borderId="15" xfId="0" applyNumberFormat="1" applyFont="1" applyFill="1" applyBorder="1" applyAlignment="1">
      <alignment horizontal="center" vertical="center" wrapText="1"/>
    </xf>
    <xf numFmtId="49" fontId="4" fillId="10" borderId="13" xfId="0" applyNumberFormat="1" applyFont="1" applyFill="1" applyBorder="1" applyAlignment="1">
      <alignment horizontal="center" vertical="center" wrapText="1" shrinkToFit="1"/>
    </xf>
    <xf numFmtId="0" fontId="2" fillId="10" borderId="43" xfId="1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/>
    </xf>
    <xf numFmtId="3" fontId="2" fillId="10" borderId="13" xfId="0" applyNumberFormat="1" applyFont="1" applyFill="1" applyBorder="1" applyAlignment="1">
      <alignment vertical="center"/>
    </xf>
    <xf numFmtId="3" fontId="2" fillId="10" borderId="53" xfId="0" applyNumberFormat="1" applyFont="1" applyFill="1" applyBorder="1" applyAlignment="1">
      <alignment vertical="center"/>
    </xf>
    <xf numFmtId="3" fontId="2" fillId="10" borderId="55" xfId="0" applyNumberFormat="1" applyFont="1" applyFill="1" applyBorder="1" applyAlignment="1">
      <alignment vertical="center" wrapText="1"/>
    </xf>
    <xf numFmtId="3" fontId="2" fillId="10" borderId="19" xfId="0" applyNumberFormat="1" applyFont="1" applyFill="1" applyBorder="1" applyAlignment="1">
      <alignment vertical="center" wrapText="1"/>
    </xf>
    <xf numFmtId="0" fontId="2" fillId="10" borderId="53" xfId="0" applyFont="1" applyFill="1" applyBorder="1" applyAlignment="1">
      <alignment horizontal="center" vertical="center" wrapText="1"/>
    </xf>
    <xf numFmtId="49" fontId="4" fillId="10" borderId="24" xfId="0" applyNumberFormat="1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 vertical="center"/>
    </xf>
    <xf numFmtId="3" fontId="2" fillId="10" borderId="41" xfId="0" applyNumberFormat="1" applyFont="1" applyFill="1" applyBorder="1" applyAlignment="1">
      <alignment vertical="center" wrapText="1"/>
    </xf>
    <xf numFmtId="0" fontId="2" fillId="10" borderId="51" xfId="1" applyFont="1" applyFill="1" applyBorder="1" applyAlignment="1">
      <alignment horizontal="center" vertical="center" wrapText="1"/>
    </xf>
    <xf numFmtId="0" fontId="3" fillId="10" borderId="54" xfId="0" applyFont="1" applyFill="1" applyBorder="1" applyAlignment="1">
      <alignment horizontal="center" vertical="center"/>
    </xf>
    <xf numFmtId="3" fontId="4" fillId="10" borderId="51" xfId="1" applyNumberFormat="1" applyFont="1" applyFill="1" applyBorder="1" applyAlignment="1">
      <alignment vertical="center" wrapText="1"/>
    </xf>
    <xf numFmtId="3" fontId="4" fillId="10" borderId="52" xfId="1" applyNumberFormat="1" applyFont="1" applyFill="1" applyBorder="1" applyAlignment="1">
      <alignment vertical="center" wrapText="1"/>
    </xf>
    <xf numFmtId="3" fontId="2" fillId="10" borderId="3" xfId="0" applyNumberFormat="1" applyFont="1" applyFill="1" applyBorder="1" applyAlignment="1">
      <alignment vertical="center" wrapText="1"/>
    </xf>
    <xf numFmtId="49" fontId="2" fillId="10" borderId="44" xfId="0" applyNumberFormat="1" applyFont="1" applyFill="1" applyBorder="1" applyAlignment="1">
      <alignment horizontal="center" vertical="center" wrapText="1"/>
    </xf>
    <xf numFmtId="49" fontId="2" fillId="10" borderId="56" xfId="0" applyNumberFormat="1" applyFont="1" applyFill="1" applyBorder="1" applyAlignment="1">
      <alignment horizontal="center" vertical="center" wrapText="1"/>
    </xf>
    <xf numFmtId="3" fontId="2" fillId="10" borderId="2" xfId="0" applyNumberFormat="1" applyFont="1" applyFill="1" applyBorder="1" applyAlignment="1">
      <alignment horizontal="right" vertical="center"/>
    </xf>
    <xf numFmtId="0" fontId="3" fillId="10" borderId="13" xfId="0" applyFont="1" applyFill="1" applyBorder="1" applyAlignment="1">
      <alignment horizontal="center" vertical="center"/>
    </xf>
    <xf numFmtId="3" fontId="2" fillId="10" borderId="13" xfId="0" applyNumberFormat="1" applyFont="1" applyFill="1" applyBorder="1" applyAlignment="1">
      <alignment horizontal="right" vertical="center"/>
    </xf>
    <xf numFmtId="49" fontId="4" fillId="14" borderId="32" xfId="0" applyNumberFormat="1" applyFont="1" applyFill="1" applyBorder="1" applyAlignment="1">
      <alignment horizontal="center" vertical="center" wrapText="1" shrinkToFit="1"/>
    </xf>
    <xf numFmtId="0" fontId="2" fillId="14" borderId="32" xfId="1" applyFont="1" applyFill="1" applyBorder="1" applyAlignment="1">
      <alignment horizontal="center" vertical="center" wrapText="1"/>
    </xf>
    <xf numFmtId="0" fontId="2" fillId="14" borderId="34" xfId="1" applyFont="1" applyFill="1" applyBorder="1" applyAlignment="1">
      <alignment horizontal="center" vertical="center" wrapText="1"/>
    </xf>
    <xf numFmtId="0" fontId="3" fillId="14" borderId="33" xfId="1" applyFont="1" applyFill="1" applyBorder="1" applyAlignment="1">
      <alignment horizontal="center" vertical="center" wrapText="1"/>
    </xf>
    <xf numFmtId="3" fontId="4" fillId="14" borderId="32" xfId="1" applyNumberFormat="1" applyFont="1" applyFill="1" applyBorder="1" applyAlignment="1">
      <alignment vertical="center" wrapText="1"/>
    </xf>
    <xf numFmtId="3" fontId="2" fillId="14" borderId="33" xfId="0" applyNumberFormat="1" applyFont="1" applyFill="1" applyBorder="1" applyAlignment="1">
      <alignment vertical="center" wrapText="1"/>
    </xf>
    <xf numFmtId="3" fontId="2" fillId="14" borderId="34" xfId="0" applyNumberFormat="1" applyFont="1" applyFill="1" applyBorder="1" applyAlignment="1">
      <alignment vertical="center" wrapText="1"/>
    </xf>
    <xf numFmtId="3" fontId="2" fillId="14" borderId="39" xfId="0" applyNumberFormat="1" applyFont="1" applyFill="1" applyBorder="1" applyAlignment="1">
      <alignment vertical="center" wrapText="1"/>
    </xf>
    <xf numFmtId="3" fontId="2" fillId="14" borderId="32" xfId="0" applyNumberFormat="1" applyFont="1" applyFill="1" applyBorder="1" applyAlignment="1">
      <alignment horizontal="right" vertical="center" wrapText="1"/>
    </xf>
    <xf numFmtId="3" fontId="2" fillId="14" borderId="34" xfId="0" applyNumberFormat="1" applyFont="1" applyFill="1" applyBorder="1" applyAlignment="1">
      <alignment horizontal="right" vertical="center" wrapText="1"/>
    </xf>
    <xf numFmtId="0" fontId="2" fillId="14" borderId="34" xfId="0" applyFont="1" applyFill="1" applyBorder="1" applyAlignment="1">
      <alignment horizontal="center" vertical="center" wrapText="1"/>
    </xf>
    <xf numFmtId="49" fontId="2" fillId="14" borderId="32" xfId="0" applyNumberFormat="1" applyFont="1" applyFill="1" applyBorder="1" applyAlignment="1">
      <alignment horizontal="center" vertical="center" wrapText="1"/>
    </xf>
    <xf numFmtId="49" fontId="4" fillId="10" borderId="3" xfId="0" applyNumberFormat="1" applyFont="1" applyFill="1" applyBorder="1" applyAlignment="1">
      <alignment horizontal="center" vertical="center" wrapText="1"/>
    </xf>
    <xf numFmtId="0" fontId="31" fillId="10" borderId="2" xfId="4" applyFont="1" applyFill="1" applyBorder="1" applyAlignment="1">
      <alignment horizontal="center" vertical="top" wrapText="1"/>
    </xf>
    <xf numFmtId="3" fontId="2" fillId="10" borderId="2" xfId="0" applyNumberFormat="1" applyFont="1" applyFill="1" applyBorder="1" applyAlignment="1">
      <alignment horizontal="right" vertical="center" wrapText="1"/>
    </xf>
    <xf numFmtId="3" fontId="2" fillId="10" borderId="9" xfId="0" applyNumberFormat="1" applyFont="1" applyFill="1" applyBorder="1" applyAlignment="1">
      <alignment horizontal="right" vertical="center" wrapText="1"/>
    </xf>
    <xf numFmtId="0" fontId="3" fillId="10" borderId="15" xfId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vertical="center" wrapText="1"/>
    </xf>
    <xf numFmtId="3" fontId="2" fillId="10" borderId="13" xfId="0" applyNumberFormat="1" applyFont="1" applyFill="1" applyBorder="1" applyAlignment="1">
      <alignment horizontal="right" vertical="center" wrapText="1"/>
    </xf>
    <xf numFmtId="3" fontId="2" fillId="10" borderId="43" xfId="0" applyNumberFormat="1" applyFont="1" applyFill="1" applyBorder="1" applyAlignment="1">
      <alignment horizontal="right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49" fontId="4" fillId="10" borderId="4" xfId="0" applyNumberFormat="1" applyFont="1" applyFill="1" applyBorder="1" applyAlignment="1">
      <alignment horizontal="center" vertical="center" wrapText="1" shrinkToFit="1"/>
    </xf>
    <xf numFmtId="0" fontId="3" fillId="10" borderId="2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10" borderId="2" xfId="1" applyFont="1" applyFill="1" applyBorder="1" applyAlignment="1">
      <alignment horizontal="center" vertical="center" wrapText="1"/>
    </xf>
    <xf numFmtId="0" fontId="14" fillId="10" borderId="51" xfId="1" applyFont="1" applyFill="1" applyBorder="1" applyAlignment="1">
      <alignment horizontal="center" vertical="center" wrapText="1"/>
    </xf>
    <xf numFmtId="0" fontId="14" fillId="10" borderId="52" xfId="1" applyFont="1" applyFill="1" applyBorder="1" applyAlignment="1">
      <alignment horizontal="center" vertical="center" wrapText="1"/>
    </xf>
    <xf numFmtId="0" fontId="31" fillId="10" borderId="54" xfId="1" applyFont="1" applyFill="1" applyBorder="1" applyAlignment="1">
      <alignment horizontal="center" vertical="center" wrapText="1"/>
    </xf>
    <xf numFmtId="3" fontId="18" fillId="10" borderId="2" xfId="1" applyNumberFormat="1" applyFont="1" applyFill="1" applyBorder="1" applyAlignment="1">
      <alignment vertical="center" wrapText="1"/>
    </xf>
    <xf numFmtId="3" fontId="2" fillId="10" borderId="57" xfId="0" applyNumberFormat="1" applyFont="1" applyFill="1" applyBorder="1" applyAlignment="1">
      <alignment vertical="center" wrapText="1"/>
    </xf>
    <xf numFmtId="3" fontId="2" fillId="10" borderId="52" xfId="0" applyNumberFormat="1" applyFont="1" applyFill="1" applyBorder="1" applyAlignment="1">
      <alignment vertical="center" wrapText="1"/>
    </xf>
    <xf numFmtId="3" fontId="18" fillId="10" borderId="52" xfId="1" applyNumberFormat="1" applyFont="1" applyFill="1" applyBorder="1" applyAlignment="1">
      <alignment vertical="center" wrapText="1"/>
    </xf>
    <xf numFmtId="3" fontId="2" fillId="10" borderId="52" xfId="0" applyNumberFormat="1" applyFont="1" applyFill="1" applyBorder="1" applyAlignment="1">
      <alignment horizontal="right" vertical="center" wrapText="1"/>
    </xf>
    <xf numFmtId="49" fontId="2" fillId="10" borderId="40" xfId="0" applyNumberFormat="1" applyFont="1" applyFill="1" applyBorder="1" applyAlignment="1">
      <alignment horizontal="center" vertical="center" wrapText="1"/>
    </xf>
    <xf numFmtId="0" fontId="14" fillId="10" borderId="53" xfId="1" applyFont="1" applyFill="1" applyBorder="1" applyAlignment="1">
      <alignment horizontal="center" vertical="center" wrapText="1"/>
    </xf>
    <xf numFmtId="0" fontId="14" fillId="10" borderId="47" xfId="1" applyFont="1" applyFill="1" applyBorder="1" applyAlignment="1">
      <alignment horizontal="center" vertical="center" wrapText="1"/>
    </xf>
    <xf numFmtId="0" fontId="31" fillId="10" borderId="58" xfId="1" applyFont="1" applyFill="1" applyBorder="1" applyAlignment="1">
      <alignment horizontal="center" vertical="center" wrapText="1"/>
    </xf>
    <xf numFmtId="3" fontId="18" fillId="10" borderId="13" xfId="1" applyNumberFormat="1" applyFont="1" applyFill="1" applyBorder="1" applyAlignment="1">
      <alignment vertical="center" wrapText="1"/>
    </xf>
    <xf numFmtId="3" fontId="2" fillId="10" borderId="46" xfId="0" applyNumberFormat="1" applyFont="1" applyFill="1" applyBorder="1" applyAlignment="1">
      <alignment vertical="center" wrapText="1"/>
    </xf>
    <xf numFmtId="3" fontId="2" fillId="10" borderId="47" xfId="0" applyNumberFormat="1" applyFont="1" applyFill="1" applyBorder="1" applyAlignment="1">
      <alignment vertical="center" wrapText="1"/>
    </xf>
    <xf numFmtId="3" fontId="18" fillId="10" borderId="47" xfId="1" applyNumberFormat="1" applyFont="1" applyFill="1" applyBorder="1" applyAlignment="1">
      <alignment vertical="center" wrapText="1"/>
    </xf>
    <xf numFmtId="3" fontId="2" fillId="10" borderId="47" xfId="0" applyNumberFormat="1" applyFont="1" applyFill="1" applyBorder="1" applyAlignment="1">
      <alignment horizontal="right" vertical="center" wrapText="1"/>
    </xf>
    <xf numFmtId="49" fontId="2" fillId="10" borderId="17" xfId="0" applyNumberFormat="1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49" fontId="13" fillId="0" borderId="45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40" xfId="0" applyNumberFormat="1" applyFont="1" applyFill="1" applyBorder="1" applyAlignment="1">
      <alignment horizontal="center" vertical="center" wrapText="1"/>
    </xf>
    <xf numFmtId="49" fontId="9" fillId="0" borderId="45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 wrapText="1"/>
    </xf>
    <xf numFmtId="49" fontId="5" fillId="7" borderId="12" xfId="2" applyNumberFormat="1" applyFont="1" applyFill="1" applyBorder="1" applyAlignment="1">
      <alignment horizontal="left" vertical="center"/>
    </xf>
    <xf numFmtId="49" fontId="5" fillId="7" borderId="5" xfId="2" applyNumberFormat="1" applyFont="1" applyFill="1" applyBorder="1" applyAlignment="1">
      <alignment horizontal="left" vertical="center"/>
    </xf>
    <xf numFmtId="49" fontId="5" fillId="7" borderId="6" xfId="2" applyNumberFormat="1" applyFont="1" applyFill="1" applyBorder="1" applyAlignment="1">
      <alignment horizontal="left" vertical="center"/>
    </xf>
    <xf numFmtId="4" fontId="4" fillId="12" borderId="12" xfId="0" applyNumberFormat="1" applyFont="1" applyFill="1" applyBorder="1" applyAlignment="1">
      <alignment horizontal="center" vertical="center" wrapText="1"/>
    </xf>
    <xf numFmtId="4" fontId="4" fillId="12" borderId="5" xfId="0" applyNumberFormat="1" applyFont="1" applyFill="1" applyBorder="1" applyAlignment="1">
      <alignment horizontal="center" vertical="center" wrapText="1"/>
    </xf>
    <xf numFmtId="4" fontId="4" fillId="12" borderId="6" xfId="0" applyNumberFormat="1" applyFont="1" applyFill="1" applyBorder="1" applyAlignment="1">
      <alignment horizontal="center" vertical="center" wrapText="1"/>
    </xf>
    <xf numFmtId="3" fontId="4" fillId="13" borderId="12" xfId="0" applyNumberFormat="1" applyFont="1" applyFill="1" applyBorder="1" applyAlignment="1">
      <alignment horizontal="center" vertical="center" wrapText="1"/>
    </xf>
    <xf numFmtId="3" fontId="4" fillId="13" borderId="5" xfId="0" applyNumberFormat="1" applyFont="1" applyFill="1" applyBorder="1" applyAlignment="1">
      <alignment horizontal="center" vertical="center" wrapText="1"/>
    </xf>
    <xf numFmtId="3" fontId="4" fillId="13" borderId="6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horizontal="right" vertical="center" wrapText="1"/>
    </xf>
    <xf numFmtId="4" fontId="4" fillId="5" borderId="19" xfId="0" applyNumberFormat="1" applyFont="1" applyFill="1" applyBorder="1" applyAlignment="1">
      <alignment horizontal="right" vertical="center" wrapText="1"/>
    </xf>
    <xf numFmtId="49" fontId="4" fillId="14" borderId="46" xfId="0" applyNumberFormat="1" applyFont="1" applyFill="1" applyBorder="1" applyAlignment="1">
      <alignment horizontal="center" vertical="center" wrapText="1"/>
    </xf>
    <xf numFmtId="49" fontId="4" fillId="14" borderId="47" xfId="0" applyNumberFormat="1" applyFont="1" applyFill="1" applyBorder="1" applyAlignment="1">
      <alignment horizontal="center" vertical="center" wrapText="1"/>
    </xf>
    <xf numFmtId="49" fontId="4" fillId="0" borderId="4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10" borderId="45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4" fillId="11" borderId="2" xfId="0" applyNumberFormat="1" applyFont="1" applyFill="1" applyBorder="1" applyAlignment="1">
      <alignment horizontal="center" vertical="center" wrapText="1"/>
    </xf>
    <xf numFmtId="49" fontId="4" fillId="11" borderId="32" xfId="0" applyNumberFormat="1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4" fillId="11" borderId="2" xfId="1" applyFont="1" applyFill="1" applyBorder="1" applyAlignment="1">
      <alignment horizontal="center" vertical="center" wrapText="1"/>
    </xf>
    <xf numFmtId="0" fontId="4" fillId="11" borderId="32" xfId="1" applyFont="1" applyFill="1" applyBorder="1" applyAlignment="1">
      <alignment horizontal="center" vertical="center" wrapText="1"/>
    </xf>
    <xf numFmtId="3" fontId="5" fillId="11" borderId="12" xfId="0" applyNumberFormat="1" applyFont="1" applyFill="1" applyBorder="1" applyAlignment="1">
      <alignment horizontal="center" vertical="center"/>
    </xf>
    <xf numFmtId="3" fontId="5" fillId="11" borderId="6" xfId="0" applyNumberFormat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 wrapText="1"/>
    </xf>
    <xf numFmtId="0" fontId="5" fillId="11" borderId="32" xfId="1" applyFont="1" applyFill="1" applyBorder="1" applyAlignment="1">
      <alignment horizontal="center" vertical="center" wrapText="1"/>
    </xf>
    <xf numFmtId="0" fontId="4" fillId="11" borderId="13" xfId="1" applyFont="1" applyFill="1" applyBorder="1" applyAlignment="1">
      <alignment horizontal="center" vertical="center" wrapText="1"/>
    </xf>
    <xf numFmtId="0" fontId="4" fillId="11" borderId="4" xfId="1" applyFont="1" applyFill="1" applyBorder="1" applyAlignment="1">
      <alignment horizontal="center" vertical="center" wrapText="1"/>
    </xf>
    <xf numFmtId="0" fontId="4" fillId="11" borderId="15" xfId="1" applyFont="1" applyFill="1" applyBorder="1" applyAlignment="1">
      <alignment horizontal="center" vertical="center" wrapText="1"/>
    </xf>
  </cellXfs>
  <cellStyles count="6">
    <cellStyle name="Normální" xfId="0" builtinId="0"/>
    <cellStyle name="Normální 10" xfId="4"/>
    <cellStyle name="Normální 2" xfId="2"/>
    <cellStyle name="normální_dle škol" xfId="5"/>
    <cellStyle name="normální_List1" xfId="1"/>
    <cellStyle name="normální_t 01" xfId="3"/>
  </cellStyles>
  <dxfs count="0"/>
  <tableStyles count="0" defaultTableStyle="TableStyleMedium2" defaultPivotStyle="PivotStyleLight16"/>
  <colors>
    <mruColors>
      <color rgb="FF0000FB"/>
      <color rgb="FFE4DFEC"/>
      <color rgb="FFF385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88"/>
  <sheetViews>
    <sheetView tabSelected="1" view="pageLayout" topLeftCell="Q37" zoomScaleNormal="80" workbookViewId="0">
      <selection activeCell="A5" sqref="A5"/>
    </sheetView>
  </sheetViews>
  <sheetFormatPr defaultRowHeight="15.75" x14ac:dyDescent="0.25"/>
  <cols>
    <col min="1" max="1" width="13.85546875" style="697" customWidth="1"/>
    <col min="2" max="2" width="9.42578125" style="601" customWidth="1"/>
    <col min="3" max="3" width="8.28515625" style="601" customWidth="1"/>
    <col min="4" max="4" width="32.140625" style="601" customWidth="1"/>
    <col min="5" max="5" width="38.42578125" style="601" customWidth="1"/>
    <col min="6" max="6" width="38.28515625" style="601" customWidth="1"/>
    <col min="7" max="7" width="51.85546875" style="795" customWidth="1"/>
    <col min="8" max="8" width="10.5703125" style="411" customWidth="1"/>
    <col min="9" max="9" width="9.42578125" style="411" customWidth="1"/>
    <col min="10" max="10" width="10" style="411" customWidth="1"/>
    <col min="11" max="11" width="9.85546875" style="411" customWidth="1"/>
    <col min="12" max="12" width="10.140625" style="411" customWidth="1"/>
    <col min="13" max="13" width="10.5703125" style="411" customWidth="1"/>
    <col min="14" max="14" width="10.28515625" style="26" customWidth="1"/>
    <col min="15" max="15" width="10.85546875" style="411" customWidth="1"/>
    <col min="16" max="16" width="12.42578125" style="411" customWidth="1"/>
    <col min="17" max="17" width="10.28515625" style="411" customWidth="1"/>
    <col min="18" max="18" width="10.5703125" style="411" customWidth="1"/>
    <col min="19" max="19" width="12.5703125" style="411" customWidth="1"/>
    <col min="20" max="20" width="12.7109375" style="629" customWidth="1"/>
    <col min="21" max="21" width="52.7109375" style="430" customWidth="1"/>
    <col min="22" max="22" width="20.5703125" style="430" customWidth="1"/>
    <col min="23" max="23" width="13.42578125" style="431" customWidth="1"/>
    <col min="24" max="24" width="9.140625" style="411"/>
    <col min="26" max="16384" width="9.140625" style="411"/>
  </cols>
  <sheetData>
    <row r="1" spans="1:23" ht="48.75" customHeight="1" thickBot="1" x14ac:dyDescent="0.3">
      <c r="A1" s="969" t="s">
        <v>1815</v>
      </c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T1" s="970"/>
      <c r="U1" s="970"/>
      <c r="V1" s="970"/>
      <c r="W1" s="971"/>
    </row>
    <row r="2" spans="1:23" ht="15.75" customHeight="1" thickBot="1" x14ac:dyDescent="0.3">
      <c r="A2" s="1013" t="s">
        <v>1</v>
      </c>
      <c r="B2" s="1015" t="s">
        <v>2</v>
      </c>
      <c r="C2" s="1015" t="s">
        <v>1177</v>
      </c>
      <c r="D2" s="1017" t="s">
        <v>3</v>
      </c>
      <c r="E2" s="1019" t="s">
        <v>4</v>
      </c>
      <c r="F2" s="1019" t="s">
        <v>5</v>
      </c>
      <c r="G2" s="1023" t="s">
        <v>6</v>
      </c>
      <c r="H2" s="1019" t="s">
        <v>7</v>
      </c>
      <c r="I2" s="1026" t="s">
        <v>1176</v>
      </c>
      <c r="J2" s="987" t="s">
        <v>1838</v>
      </c>
      <c r="K2" s="988"/>
      <c r="L2" s="988"/>
      <c r="M2" s="989"/>
      <c r="N2" s="990" t="s">
        <v>1166</v>
      </c>
      <c r="O2" s="991"/>
      <c r="P2" s="991"/>
      <c r="Q2" s="992"/>
      <c r="R2" s="993" t="s">
        <v>8</v>
      </c>
      <c r="S2" s="995" t="s">
        <v>9</v>
      </c>
      <c r="T2" s="997" t="s">
        <v>10</v>
      </c>
      <c r="U2" s="978" t="s">
        <v>11</v>
      </c>
      <c r="V2" s="980" t="s">
        <v>1730</v>
      </c>
      <c r="W2" s="982" t="s">
        <v>1812</v>
      </c>
    </row>
    <row r="3" spans="1:23" ht="135" customHeight="1" thickBot="1" x14ac:dyDescent="0.3">
      <c r="A3" s="1014"/>
      <c r="B3" s="1016"/>
      <c r="C3" s="1016"/>
      <c r="D3" s="1018"/>
      <c r="E3" s="1020"/>
      <c r="F3" s="1020"/>
      <c r="G3" s="1024"/>
      <c r="H3" s="1025"/>
      <c r="I3" s="1027"/>
      <c r="J3" s="211" t="s">
        <v>12</v>
      </c>
      <c r="K3" s="169" t="s">
        <v>13</v>
      </c>
      <c r="L3" s="169" t="s">
        <v>14</v>
      </c>
      <c r="M3" s="190" t="s">
        <v>15</v>
      </c>
      <c r="N3" s="210" t="s">
        <v>16</v>
      </c>
      <c r="O3" s="197" t="s">
        <v>17</v>
      </c>
      <c r="P3" s="198" t="s">
        <v>18</v>
      </c>
      <c r="Q3" s="198" t="s">
        <v>19</v>
      </c>
      <c r="R3" s="994"/>
      <c r="S3" s="996"/>
      <c r="T3" s="998"/>
      <c r="U3" s="979"/>
      <c r="V3" s="981"/>
      <c r="W3" s="983"/>
    </row>
    <row r="4" spans="1:23" s="412" customFormat="1" ht="18" customHeight="1" thickBot="1" x14ac:dyDescent="0.25">
      <c r="A4" s="174"/>
      <c r="B4" s="1"/>
      <c r="C4" s="1"/>
      <c r="D4" s="121"/>
      <c r="E4" s="175"/>
      <c r="F4" s="637"/>
      <c r="G4" s="707"/>
      <c r="H4" s="175"/>
      <c r="I4" s="176"/>
      <c r="J4" s="121"/>
      <c r="K4" s="177"/>
      <c r="L4" s="177"/>
      <c r="M4" s="191"/>
      <c r="N4" s="119"/>
      <c r="O4" s="179"/>
      <c r="P4" s="179"/>
      <c r="Q4" s="180"/>
      <c r="R4" s="178"/>
      <c r="S4" s="178"/>
      <c r="T4" s="622"/>
      <c r="U4" s="181"/>
      <c r="V4" s="1"/>
      <c r="W4" s="174"/>
    </row>
    <row r="5" spans="1:23" ht="68.25" customHeight="1" x14ac:dyDescent="0.25">
      <c r="A5" s="292" t="s">
        <v>20</v>
      </c>
      <c r="B5" s="315" t="s">
        <v>21</v>
      </c>
      <c r="C5" s="409">
        <v>2016</v>
      </c>
      <c r="D5" s="409" t="s">
        <v>22</v>
      </c>
      <c r="E5" s="638" t="s">
        <v>23</v>
      </c>
      <c r="F5" s="639" t="s">
        <v>23</v>
      </c>
      <c r="G5" s="708" t="s">
        <v>24</v>
      </c>
      <c r="H5" s="2">
        <v>13500</v>
      </c>
      <c r="I5" s="2">
        <v>8356.2212799999998</v>
      </c>
      <c r="J5" s="3">
        <v>0</v>
      </c>
      <c r="K5" s="4">
        <v>0</v>
      </c>
      <c r="L5" s="4">
        <v>0</v>
      </c>
      <c r="M5" s="112">
        <v>3144</v>
      </c>
      <c r="N5" s="9">
        <v>3143.7787200000002</v>
      </c>
      <c r="O5" s="194">
        <v>0</v>
      </c>
      <c r="P5" s="183">
        <f>N5+O5</f>
        <v>3143.7787200000002</v>
      </c>
      <c r="Q5" s="182">
        <v>0</v>
      </c>
      <c r="R5" s="4">
        <v>0</v>
      </c>
      <c r="S5" s="4">
        <v>2000</v>
      </c>
      <c r="T5" s="623">
        <v>0</v>
      </c>
      <c r="U5" s="350" t="s">
        <v>1784</v>
      </c>
      <c r="V5" s="116" t="s">
        <v>25</v>
      </c>
      <c r="W5" s="621" t="s">
        <v>1588</v>
      </c>
    </row>
    <row r="6" spans="1:23" ht="24.75" customHeight="1" thickBot="1" x14ac:dyDescent="0.3">
      <c r="A6" s="293" t="s">
        <v>26</v>
      </c>
      <c r="B6" s="315" t="s">
        <v>1786</v>
      </c>
      <c r="C6" s="11">
        <v>2018</v>
      </c>
      <c r="D6" s="11" t="s">
        <v>27</v>
      </c>
      <c r="E6" s="129" t="s">
        <v>23</v>
      </c>
      <c r="F6" s="167" t="s">
        <v>23</v>
      </c>
      <c r="G6" s="709" t="s">
        <v>28</v>
      </c>
      <c r="H6" s="6">
        <v>7000</v>
      </c>
      <c r="I6" s="6">
        <v>0</v>
      </c>
      <c r="J6" s="7">
        <v>0</v>
      </c>
      <c r="K6" s="8">
        <v>0</v>
      </c>
      <c r="L6" s="8">
        <v>0</v>
      </c>
      <c r="M6" s="90">
        <v>7000</v>
      </c>
      <c r="N6" s="9">
        <v>7000</v>
      </c>
      <c r="O6" s="195">
        <v>0</v>
      </c>
      <c r="P6" s="9">
        <f>N6+O6</f>
        <v>7000</v>
      </c>
      <c r="Q6" s="10">
        <v>0</v>
      </c>
      <c r="R6" s="8">
        <v>0</v>
      </c>
      <c r="S6" s="8">
        <v>0</v>
      </c>
      <c r="T6" s="94">
        <v>0</v>
      </c>
      <c r="U6" s="330" t="s">
        <v>1784</v>
      </c>
      <c r="V6" s="11" t="s">
        <v>25</v>
      </c>
      <c r="W6" s="224" t="s">
        <v>1811</v>
      </c>
    </row>
    <row r="7" spans="1:23" ht="42" customHeight="1" thickBot="1" x14ac:dyDescent="0.3">
      <c r="A7" s="294" t="s">
        <v>1784</v>
      </c>
      <c r="B7" s="199" t="s">
        <v>1784</v>
      </c>
      <c r="C7" s="295" t="s">
        <v>1784</v>
      </c>
      <c r="D7" s="295" t="s">
        <v>1784</v>
      </c>
      <c r="E7" s="640" t="s">
        <v>1784</v>
      </c>
      <c r="F7" s="641" t="s">
        <v>1784</v>
      </c>
      <c r="G7" s="710" t="s">
        <v>29</v>
      </c>
      <c r="H7" s="186">
        <f t="shared" ref="H7:T7" si="0">SUM(H5:H6)</f>
        <v>20500</v>
      </c>
      <c r="I7" s="186">
        <f t="shared" si="0"/>
        <v>8356.2212799999998</v>
      </c>
      <c r="J7" s="188">
        <f t="shared" si="0"/>
        <v>0</v>
      </c>
      <c r="K7" s="186">
        <f t="shared" si="0"/>
        <v>0</v>
      </c>
      <c r="L7" s="186">
        <f t="shared" si="0"/>
        <v>0</v>
      </c>
      <c r="M7" s="187">
        <f t="shared" si="0"/>
        <v>10144</v>
      </c>
      <c r="N7" s="208">
        <f t="shared" si="0"/>
        <v>10143.77872</v>
      </c>
      <c r="O7" s="188">
        <f t="shared" si="0"/>
        <v>0</v>
      </c>
      <c r="P7" s="186">
        <f t="shared" si="0"/>
        <v>10143.77872</v>
      </c>
      <c r="Q7" s="186">
        <f t="shared" si="0"/>
        <v>0</v>
      </c>
      <c r="R7" s="186">
        <f t="shared" si="0"/>
        <v>0</v>
      </c>
      <c r="S7" s="186">
        <f t="shared" si="0"/>
        <v>2000</v>
      </c>
      <c r="T7" s="186">
        <f t="shared" si="0"/>
        <v>0</v>
      </c>
      <c r="U7" s="351" t="s">
        <v>1784</v>
      </c>
      <c r="V7" s="189" t="s">
        <v>1784</v>
      </c>
      <c r="W7" s="201" t="s">
        <v>1784</v>
      </c>
    </row>
    <row r="8" spans="1:23" ht="25.5" x14ac:dyDescent="0.25">
      <c r="A8" s="292" t="s">
        <v>30</v>
      </c>
      <c r="B8" s="163" t="s">
        <v>31</v>
      </c>
      <c r="C8" s="12">
        <v>2011</v>
      </c>
      <c r="D8" s="12" t="s">
        <v>32</v>
      </c>
      <c r="E8" s="296" t="s">
        <v>23</v>
      </c>
      <c r="F8" s="297" t="s">
        <v>23</v>
      </c>
      <c r="G8" s="711" t="s">
        <v>33</v>
      </c>
      <c r="H8" s="18">
        <v>49892.22</v>
      </c>
      <c r="I8" s="110">
        <v>42341.813999999998</v>
      </c>
      <c r="J8" s="20">
        <v>0</v>
      </c>
      <c r="K8" s="21">
        <v>0</v>
      </c>
      <c r="L8" s="21">
        <v>7550.41</v>
      </c>
      <c r="M8" s="112">
        <v>0</v>
      </c>
      <c r="N8" s="5">
        <v>7550.4060000000027</v>
      </c>
      <c r="O8" s="196">
        <v>0</v>
      </c>
      <c r="P8" s="5">
        <f t="shared" ref="P8:P16" si="1">N8+O8</f>
        <v>7550.4060000000027</v>
      </c>
      <c r="Q8" s="23">
        <v>0</v>
      </c>
      <c r="R8" s="21">
        <v>0</v>
      </c>
      <c r="S8" s="21">
        <v>0</v>
      </c>
      <c r="T8" s="20">
        <v>0</v>
      </c>
      <c r="U8" s="113" t="s">
        <v>1142</v>
      </c>
      <c r="V8" s="12" t="s">
        <v>34</v>
      </c>
      <c r="W8" s="226" t="s">
        <v>625</v>
      </c>
    </row>
    <row r="9" spans="1:23" ht="25.5" x14ac:dyDescent="0.25">
      <c r="A9" s="344" t="s">
        <v>36</v>
      </c>
      <c r="B9" s="460" t="s">
        <v>37</v>
      </c>
      <c r="C9" s="461">
        <v>2011</v>
      </c>
      <c r="D9" s="461" t="s">
        <v>32</v>
      </c>
      <c r="E9" s="829" t="s">
        <v>23</v>
      </c>
      <c r="F9" s="829" t="s">
        <v>23</v>
      </c>
      <c r="G9" s="830" t="s">
        <v>38</v>
      </c>
      <c r="H9" s="831">
        <v>5620.748799</v>
      </c>
      <c r="I9" s="832">
        <v>5407.9998000000005</v>
      </c>
      <c r="J9" s="584">
        <v>0</v>
      </c>
      <c r="K9" s="260">
        <v>0</v>
      </c>
      <c r="L9" s="260">
        <v>0</v>
      </c>
      <c r="M9" s="585">
        <v>212.75</v>
      </c>
      <c r="N9" s="260">
        <v>62.748998999999458</v>
      </c>
      <c r="O9" s="584">
        <v>150</v>
      </c>
      <c r="P9" s="260">
        <f t="shared" si="1"/>
        <v>212.74899899999946</v>
      </c>
      <c r="Q9" s="833">
        <v>0</v>
      </c>
      <c r="R9" s="698">
        <v>0</v>
      </c>
      <c r="S9" s="260">
        <v>0</v>
      </c>
      <c r="T9" s="584">
        <v>0</v>
      </c>
      <c r="U9" s="828" t="s">
        <v>1785</v>
      </c>
      <c r="V9" s="461" t="s">
        <v>34</v>
      </c>
      <c r="W9" s="464" t="s">
        <v>1179</v>
      </c>
    </row>
    <row r="10" spans="1:23" ht="36.75" customHeight="1" x14ac:dyDescent="0.25">
      <c r="A10" s="344" t="s">
        <v>40</v>
      </c>
      <c r="B10" s="460" t="s">
        <v>41</v>
      </c>
      <c r="C10" s="461">
        <v>2015</v>
      </c>
      <c r="D10" s="461" t="s">
        <v>42</v>
      </c>
      <c r="E10" s="829" t="s">
        <v>23</v>
      </c>
      <c r="F10" s="829" t="s">
        <v>23</v>
      </c>
      <c r="G10" s="830" t="s">
        <v>43</v>
      </c>
      <c r="H10" s="831">
        <f>2276.279+1250</f>
        <v>3526.279</v>
      </c>
      <c r="I10" s="832">
        <v>2247.0389999999998</v>
      </c>
      <c r="J10" s="584">
        <v>0</v>
      </c>
      <c r="K10" s="260">
        <v>1279.24</v>
      </c>
      <c r="L10" s="260">
        <v>0</v>
      </c>
      <c r="M10" s="585">
        <v>0</v>
      </c>
      <c r="N10" s="260">
        <v>29.240000000000236</v>
      </c>
      <c r="O10" s="584">
        <v>1250</v>
      </c>
      <c r="P10" s="260">
        <f t="shared" si="1"/>
        <v>1279.2400000000002</v>
      </c>
      <c r="Q10" s="584">
        <v>0</v>
      </c>
      <c r="R10" s="260">
        <v>0</v>
      </c>
      <c r="S10" s="260">
        <v>0</v>
      </c>
      <c r="T10" s="584">
        <v>0</v>
      </c>
      <c r="U10" s="828" t="s">
        <v>1785</v>
      </c>
      <c r="V10" s="461" t="s">
        <v>34</v>
      </c>
      <c r="W10" s="464" t="s">
        <v>35</v>
      </c>
    </row>
    <row r="11" spans="1:23" ht="25.5" x14ac:dyDescent="0.25">
      <c r="A11" s="344" t="s">
        <v>44</v>
      </c>
      <c r="B11" s="590" t="s">
        <v>45</v>
      </c>
      <c r="C11" s="834">
        <v>2016</v>
      </c>
      <c r="D11" s="461" t="s">
        <v>46</v>
      </c>
      <c r="E11" s="835" t="s">
        <v>23</v>
      </c>
      <c r="F11" s="829" t="s">
        <v>23</v>
      </c>
      <c r="G11" s="836" t="s">
        <v>47</v>
      </c>
      <c r="H11" s="582">
        <v>2100</v>
      </c>
      <c r="I11" s="259">
        <v>625.25400000000002</v>
      </c>
      <c r="J11" s="584">
        <v>0</v>
      </c>
      <c r="K11" s="260">
        <v>0</v>
      </c>
      <c r="L11" s="260">
        <v>0</v>
      </c>
      <c r="M11" s="585">
        <v>1474.7460000000001</v>
      </c>
      <c r="N11" s="260">
        <v>174.74599999999998</v>
      </c>
      <c r="O11" s="586">
        <v>1300</v>
      </c>
      <c r="P11" s="260">
        <f t="shared" si="1"/>
        <v>1474.7460000000001</v>
      </c>
      <c r="Q11" s="833">
        <v>0</v>
      </c>
      <c r="R11" s="833">
        <v>0</v>
      </c>
      <c r="S11" s="698">
        <v>0</v>
      </c>
      <c r="T11" s="833">
        <v>0</v>
      </c>
      <c r="U11" s="828" t="s">
        <v>1785</v>
      </c>
      <c r="V11" s="461" t="s">
        <v>34</v>
      </c>
      <c r="W11" s="464" t="s">
        <v>39</v>
      </c>
    </row>
    <row r="12" spans="1:23" ht="26.25" thickBot="1" x14ac:dyDescent="0.3">
      <c r="A12" s="589" t="s">
        <v>48</v>
      </c>
      <c r="B12" s="590" t="s">
        <v>49</v>
      </c>
      <c r="C12" s="834">
        <v>2015</v>
      </c>
      <c r="D12" s="834" t="s">
        <v>42</v>
      </c>
      <c r="E12" s="835" t="s">
        <v>23</v>
      </c>
      <c r="F12" s="835" t="s">
        <v>23</v>
      </c>
      <c r="G12" s="836" t="s">
        <v>50</v>
      </c>
      <c r="H12" s="848">
        <v>4164.8613999999998</v>
      </c>
      <c r="I12" s="849">
        <v>664.86500000000001</v>
      </c>
      <c r="J12" s="586">
        <v>0</v>
      </c>
      <c r="K12" s="583">
        <v>0</v>
      </c>
      <c r="L12" s="583">
        <v>0</v>
      </c>
      <c r="M12" s="850">
        <v>3499.9960000000001</v>
      </c>
      <c r="N12" s="583">
        <v>0</v>
      </c>
      <c r="O12" s="586">
        <v>3500</v>
      </c>
      <c r="P12" s="583">
        <f t="shared" si="1"/>
        <v>3500</v>
      </c>
      <c r="Q12" s="851">
        <v>0</v>
      </c>
      <c r="R12" s="852">
        <v>0</v>
      </c>
      <c r="S12" s="852">
        <v>0</v>
      </c>
      <c r="T12" s="851">
        <v>0</v>
      </c>
      <c r="U12" s="588" t="s">
        <v>1785</v>
      </c>
      <c r="V12" s="834" t="s">
        <v>34</v>
      </c>
      <c r="W12" s="853" t="s">
        <v>39</v>
      </c>
    </row>
    <row r="13" spans="1:23" s="412" customFormat="1" ht="18.75" customHeight="1" x14ac:dyDescent="0.2">
      <c r="A13" s="445" t="s">
        <v>51</v>
      </c>
      <c r="B13" s="854" t="s">
        <v>1814</v>
      </c>
      <c r="C13" s="855">
        <v>2019</v>
      </c>
      <c r="D13" s="856" t="s">
        <v>1814</v>
      </c>
      <c r="E13" s="817" t="s">
        <v>23</v>
      </c>
      <c r="F13" s="857" t="s">
        <v>23</v>
      </c>
      <c r="G13" s="858" t="s">
        <v>52</v>
      </c>
      <c r="H13" s="859">
        <v>250</v>
      </c>
      <c r="I13" s="860">
        <v>0</v>
      </c>
      <c r="J13" s="861">
        <v>0</v>
      </c>
      <c r="K13" s="395">
        <v>250</v>
      </c>
      <c r="L13" s="395">
        <v>0</v>
      </c>
      <c r="M13" s="862">
        <v>0</v>
      </c>
      <c r="N13" s="395">
        <v>0</v>
      </c>
      <c r="O13" s="863">
        <v>250</v>
      </c>
      <c r="P13" s="395">
        <f t="shared" si="1"/>
        <v>250</v>
      </c>
      <c r="Q13" s="864">
        <v>0</v>
      </c>
      <c r="R13" s="865">
        <v>0</v>
      </c>
      <c r="S13" s="866">
        <v>0</v>
      </c>
      <c r="T13" s="866">
        <v>0</v>
      </c>
      <c r="U13" s="867" t="s">
        <v>1142</v>
      </c>
      <c r="V13" s="817" t="s">
        <v>34</v>
      </c>
      <c r="W13" s="868" t="s">
        <v>625</v>
      </c>
    </row>
    <row r="14" spans="1:23" s="412" customFormat="1" ht="18.75" customHeight="1" x14ac:dyDescent="0.2">
      <c r="A14" s="308" t="s">
        <v>53</v>
      </c>
      <c r="B14" s="381" t="s">
        <v>1814</v>
      </c>
      <c r="C14" s="299">
        <v>2019</v>
      </c>
      <c r="D14" s="642" t="s">
        <v>1814</v>
      </c>
      <c r="E14" s="310" t="s">
        <v>23</v>
      </c>
      <c r="F14" s="382" t="s">
        <v>23</v>
      </c>
      <c r="G14" s="712" t="s">
        <v>54</v>
      </c>
      <c r="H14" s="277">
        <v>1200</v>
      </c>
      <c r="I14" s="366">
        <v>0</v>
      </c>
      <c r="J14" s="564">
        <v>0</v>
      </c>
      <c r="K14" s="98">
        <v>1200</v>
      </c>
      <c r="L14" s="98">
        <v>0</v>
      </c>
      <c r="M14" s="97">
        <v>0</v>
      </c>
      <c r="N14" s="98">
        <v>0</v>
      </c>
      <c r="O14" s="383">
        <v>1200</v>
      </c>
      <c r="P14" s="98">
        <f t="shared" si="1"/>
        <v>1200</v>
      </c>
      <c r="Q14" s="384">
        <v>0</v>
      </c>
      <c r="R14" s="385">
        <v>0</v>
      </c>
      <c r="S14" s="386">
        <v>0</v>
      </c>
      <c r="T14" s="386">
        <v>0</v>
      </c>
      <c r="U14" s="357" t="s">
        <v>1142</v>
      </c>
      <c r="V14" s="310" t="s">
        <v>34</v>
      </c>
      <c r="W14" s="323" t="s">
        <v>625</v>
      </c>
    </row>
    <row r="15" spans="1:23" s="412" customFormat="1" ht="33.75" customHeight="1" x14ac:dyDescent="0.2">
      <c r="A15" s="331" t="s">
        <v>55</v>
      </c>
      <c r="B15" s="381" t="s">
        <v>1814</v>
      </c>
      <c r="C15" s="299">
        <v>2019</v>
      </c>
      <c r="D15" s="642" t="s">
        <v>1814</v>
      </c>
      <c r="E15" s="310" t="s">
        <v>23</v>
      </c>
      <c r="F15" s="382" t="s">
        <v>23</v>
      </c>
      <c r="G15" s="712" t="s">
        <v>56</v>
      </c>
      <c r="H15" s="277">
        <v>600</v>
      </c>
      <c r="I15" s="366">
        <v>0</v>
      </c>
      <c r="J15" s="564">
        <v>0</v>
      </c>
      <c r="K15" s="98">
        <v>0</v>
      </c>
      <c r="L15" s="98">
        <v>0</v>
      </c>
      <c r="M15" s="97">
        <v>600</v>
      </c>
      <c r="N15" s="98">
        <v>0</v>
      </c>
      <c r="O15" s="383">
        <v>600</v>
      </c>
      <c r="P15" s="98">
        <f t="shared" si="1"/>
        <v>600</v>
      </c>
      <c r="Q15" s="384">
        <v>0</v>
      </c>
      <c r="R15" s="385">
        <v>0</v>
      </c>
      <c r="S15" s="386">
        <v>0</v>
      </c>
      <c r="T15" s="386">
        <v>0</v>
      </c>
      <c r="U15" s="357" t="s">
        <v>1142</v>
      </c>
      <c r="V15" s="310" t="s">
        <v>34</v>
      </c>
      <c r="W15" s="323" t="s">
        <v>39</v>
      </c>
    </row>
    <row r="16" spans="1:23" s="412" customFormat="1" ht="19.5" customHeight="1" thickBot="1" x14ac:dyDescent="0.25">
      <c r="A16" s="869" t="s">
        <v>57</v>
      </c>
      <c r="B16" s="870" t="s">
        <v>1814</v>
      </c>
      <c r="C16" s="871">
        <v>2019</v>
      </c>
      <c r="D16" s="872" t="s">
        <v>1814</v>
      </c>
      <c r="E16" s="873" t="s">
        <v>23</v>
      </c>
      <c r="F16" s="874" t="s">
        <v>23</v>
      </c>
      <c r="G16" s="875" t="s">
        <v>58</v>
      </c>
      <c r="H16" s="876">
        <v>500</v>
      </c>
      <c r="I16" s="404">
        <v>0</v>
      </c>
      <c r="J16" s="877">
        <v>0</v>
      </c>
      <c r="K16" s="405">
        <v>0</v>
      </c>
      <c r="L16" s="405">
        <v>500</v>
      </c>
      <c r="M16" s="406">
        <v>0</v>
      </c>
      <c r="N16" s="165">
        <v>0</v>
      </c>
      <c r="O16" s="878">
        <v>500</v>
      </c>
      <c r="P16" s="165">
        <f t="shared" si="1"/>
        <v>500</v>
      </c>
      <c r="Q16" s="879">
        <v>0</v>
      </c>
      <c r="R16" s="880">
        <v>0</v>
      </c>
      <c r="S16" s="881">
        <v>0</v>
      </c>
      <c r="T16" s="881">
        <v>0</v>
      </c>
      <c r="U16" s="882" t="s">
        <v>1142</v>
      </c>
      <c r="V16" s="632" t="s">
        <v>34</v>
      </c>
      <c r="W16" s="566" t="s">
        <v>610</v>
      </c>
    </row>
    <row r="17" spans="1:23" ht="42" customHeight="1" thickBot="1" x14ac:dyDescent="0.3">
      <c r="A17" s="298" t="s">
        <v>1784</v>
      </c>
      <c r="B17" s="199" t="s">
        <v>1784</v>
      </c>
      <c r="C17" s="295" t="s">
        <v>1784</v>
      </c>
      <c r="D17" s="295" t="s">
        <v>1784</v>
      </c>
      <c r="E17" s="640" t="s">
        <v>1784</v>
      </c>
      <c r="F17" s="641" t="s">
        <v>1784</v>
      </c>
      <c r="G17" s="713" t="s">
        <v>59</v>
      </c>
      <c r="H17" s="186">
        <f t="shared" ref="H17:T17" si="2">SUM(H8:H16)</f>
        <v>67854.109198999999</v>
      </c>
      <c r="I17" s="186">
        <f t="shared" si="2"/>
        <v>51286.971799999992</v>
      </c>
      <c r="J17" s="188">
        <f t="shared" si="2"/>
        <v>0</v>
      </c>
      <c r="K17" s="186">
        <f t="shared" si="2"/>
        <v>2729.24</v>
      </c>
      <c r="L17" s="186">
        <f t="shared" si="2"/>
        <v>8050.41</v>
      </c>
      <c r="M17" s="187">
        <f t="shared" si="2"/>
        <v>5787.4920000000002</v>
      </c>
      <c r="N17" s="208">
        <f t="shared" si="2"/>
        <v>7817.140999000002</v>
      </c>
      <c r="O17" s="188">
        <f t="shared" si="2"/>
        <v>8750</v>
      </c>
      <c r="P17" s="186">
        <f t="shared" si="2"/>
        <v>16567.140999000003</v>
      </c>
      <c r="Q17" s="186">
        <f t="shared" si="2"/>
        <v>0</v>
      </c>
      <c r="R17" s="186">
        <f t="shared" si="2"/>
        <v>0</v>
      </c>
      <c r="S17" s="186">
        <f t="shared" si="2"/>
        <v>0</v>
      </c>
      <c r="T17" s="186">
        <f t="shared" si="2"/>
        <v>0</v>
      </c>
      <c r="U17" s="351" t="s">
        <v>1784</v>
      </c>
      <c r="V17" s="189" t="s">
        <v>1784</v>
      </c>
      <c r="W17" s="399" t="s">
        <v>1784</v>
      </c>
    </row>
    <row r="18" spans="1:23" ht="33.75" customHeight="1" x14ac:dyDescent="0.25">
      <c r="A18" s="448" t="s">
        <v>60</v>
      </c>
      <c r="B18" s="449" t="s">
        <v>61</v>
      </c>
      <c r="C18" s="11">
        <v>2011</v>
      </c>
      <c r="D18" s="11" t="s">
        <v>62</v>
      </c>
      <c r="E18" s="129" t="s">
        <v>23</v>
      </c>
      <c r="F18" s="643" t="s">
        <v>23</v>
      </c>
      <c r="G18" s="714" t="s">
        <v>63</v>
      </c>
      <c r="H18" s="6">
        <v>16659.59</v>
      </c>
      <c r="I18" s="6">
        <v>13036.527400000001</v>
      </c>
      <c r="J18" s="8">
        <v>0</v>
      </c>
      <c r="K18" s="8">
        <v>0</v>
      </c>
      <c r="L18" s="8">
        <v>3623.0626000000002</v>
      </c>
      <c r="M18" s="8">
        <v>0</v>
      </c>
      <c r="N18" s="9">
        <v>3623.0626000000002</v>
      </c>
      <c r="O18" s="22">
        <v>0</v>
      </c>
      <c r="P18" s="9">
        <f t="shared" ref="P18:P23" si="3">N18+O18</f>
        <v>3623.0626000000002</v>
      </c>
      <c r="Q18" s="27">
        <v>0</v>
      </c>
      <c r="R18" s="20">
        <v>0</v>
      </c>
      <c r="S18" s="21">
        <v>0</v>
      </c>
      <c r="T18" s="20">
        <v>0</v>
      </c>
      <c r="U18" s="330" t="s">
        <v>1813</v>
      </c>
      <c r="V18" s="450" t="s">
        <v>64</v>
      </c>
      <c r="W18" s="413" t="s">
        <v>588</v>
      </c>
    </row>
    <row r="19" spans="1:23" ht="29.25" customHeight="1" x14ac:dyDescent="0.25">
      <c r="A19" s="142" t="s">
        <v>65</v>
      </c>
      <c r="B19" s="451" t="s">
        <v>66</v>
      </c>
      <c r="C19" s="12">
        <v>2011</v>
      </c>
      <c r="D19" s="12" t="s">
        <v>62</v>
      </c>
      <c r="E19" s="134" t="s">
        <v>23</v>
      </c>
      <c r="F19" s="135" t="s">
        <v>23</v>
      </c>
      <c r="G19" s="715" t="s">
        <v>67</v>
      </c>
      <c r="H19" s="28">
        <v>3836.8249999999998</v>
      </c>
      <c r="I19" s="28">
        <v>3455.93102</v>
      </c>
      <c r="J19" s="30">
        <v>381</v>
      </c>
      <c r="K19" s="30">
        <v>0</v>
      </c>
      <c r="L19" s="30">
        <v>0</v>
      </c>
      <c r="M19" s="30">
        <v>0</v>
      </c>
      <c r="N19" s="9">
        <v>380.89398</v>
      </c>
      <c r="O19" s="25">
        <v>0</v>
      </c>
      <c r="P19" s="9">
        <f t="shared" si="3"/>
        <v>380.89398</v>
      </c>
      <c r="Q19" s="9">
        <v>0</v>
      </c>
      <c r="R19" s="29">
        <v>0</v>
      </c>
      <c r="S19" s="30">
        <v>0</v>
      </c>
      <c r="T19" s="29">
        <v>0</v>
      </c>
      <c r="U19" s="113" t="s">
        <v>68</v>
      </c>
      <c r="V19" s="450" t="s">
        <v>64</v>
      </c>
      <c r="W19" s="414" t="s">
        <v>610</v>
      </c>
    </row>
    <row r="20" spans="1:23" ht="28.5" customHeight="1" x14ac:dyDescent="0.25">
      <c r="A20" s="160" t="s">
        <v>69</v>
      </c>
      <c r="B20" s="451" t="s">
        <v>70</v>
      </c>
      <c r="C20" s="12">
        <v>2013</v>
      </c>
      <c r="D20" s="12" t="s">
        <v>71</v>
      </c>
      <c r="E20" s="134" t="s">
        <v>23</v>
      </c>
      <c r="F20" s="135" t="s">
        <v>23</v>
      </c>
      <c r="G20" s="715" t="s">
        <v>72</v>
      </c>
      <c r="H20" s="28">
        <v>1182.0250000000001</v>
      </c>
      <c r="I20" s="28">
        <v>663.02</v>
      </c>
      <c r="J20" s="30">
        <v>0</v>
      </c>
      <c r="K20" s="30">
        <v>0</v>
      </c>
      <c r="L20" s="30">
        <v>519.005</v>
      </c>
      <c r="M20" s="30">
        <v>0</v>
      </c>
      <c r="N20" s="9">
        <v>519.005</v>
      </c>
      <c r="O20" s="25">
        <v>0</v>
      </c>
      <c r="P20" s="9">
        <f t="shared" si="3"/>
        <v>519.005</v>
      </c>
      <c r="Q20" s="9">
        <v>0</v>
      </c>
      <c r="R20" s="29">
        <v>0</v>
      </c>
      <c r="S20" s="30">
        <v>0</v>
      </c>
      <c r="T20" s="29">
        <v>0</v>
      </c>
      <c r="U20" s="113" t="s">
        <v>73</v>
      </c>
      <c r="V20" s="450" t="s">
        <v>34</v>
      </c>
      <c r="W20" s="414" t="s">
        <v>39</v>
      </c>
    </row>
    <row r="21" spans="1:23" s="503" customFormat="1" ht="31.5" customHeight="1" x14ac:dyDescent="0.2">
      <c r="A21" s="527" t="s">
        <v>74</v>
      </c>
      <c r="B21" s="504" t="s">
        <v>75</v>
      </c>
      <c r="C21" s="505">
        <v>2013</v>
      </c>
      <c r="D21" s="505" t="s">
        <v>71</v>
      </c>
      <c r="E21" s="644" t="s">
        <v>23</v>
      </c>
      <c r="F21" s="645" t="s">
        <v>23</v>
      </c>
      <c r="G21" s="716" t="s">
        <v>76</v>
      </c>
      <c r="H21" s="506">
        <f>2220.9441-36.663</f>
        <v>2184.2811000000002</v>
      </c>
      <c r="I21" s="506">
        <f>2220.9441-36.663</f>
        <v>2184.2811000000002</v>
      </c>
      <c r="J21" s="427">
        <v>0</v>
      </c>
      <c r="K21" s="427">
        <v>0</v>
      </c>
      <c r="L21" s="424">
        <v>0</v>
      </c>
      <c r="M21" s="427">
        <v>0</v>
      </c>
      <c r="N21" s="424">
        <v>115.129</v>
      </c>
      <c r="O21" s="498">
        <v>-115.129</v>
      </c>
      <c r="P21" s="507">
        <f t="shared" si="3"/>
        <v>0</v>
      </c>
      <c r="Q21" s="427">
        <v>0</v>
      </c>
      <c r="R21" s="508">
        <v>0</v>
      </c>
      <c r="S21" s="427">
        <v>0</v>
      </c>
      <c r="T21" s="508">
        <v>0</v>
      </c>
      <c r="U21" s="509" t="s">
        <v>1706</v>
      </c>
      <c r="V21" s="510" t="s">
        <v>77</v>
      </c>
      <c r="W21" s="511" t="s">
        <v>1784</v>
      </c>
    </row>
    <row r="22" spans="1:23" ht="63.75" customHeight="1" x14ac:dyDescent="0.25">
      <c r="A22" s="160" t="s">
        <v>78</v>
      </c>
      <c r="B22" s="451" t="s">
        <v>79</v>
      </c>
      <c r="C22" s="12">
        <v>2018</v>
      </c>
      <c r="D22" s="12" t="s">
        <v>1817</v>
      </c>
      <c r="E22" s="134" t="s">
        <v>23</v>
      </c>
      <c r="F22" s="646" t="s">
        <v>23</v>
      </c>
      <c r="G22" s="717" t="s">
        <v>80</v>
      </c>
      <c r="H22" s="28">
        <v>23232</v>
      </c>
      <c r="I22" s="28">
        <v>0</v>
      </c>
      <c r="J22" s="30">
        <v>0</v>
      </c>
      <c r="K22" s="30">
        <v>19116</v>
      </c>
      <c r="L22" s="30">
        <v>0</v>
      </c>
      <c r="M22" s="30">
        <v>0</v>
      </c>
      <c r="N22" s="9">
        <f>15000+4116</f>
        <v>19116</v>
      </c>
      <c r="O22" s="25">
        <v>0</v>
      </c>
      <c r="P22" s="9">
        <f t="shared" si="3"/>
        <v>19116</v>
      </c>
      <c r="Q22" s="9">
        <v>0</v>
      </c>
      <c r="R22" s="30">
        <v>0</v>
      </c>
      <c r="S22" s="30">
        <v>4116</v>
      </c>
      <c r="T22" s="29">
        <v>0</v>
      </c>
      <c r="U22" s="113" t="s">
        <v>81</v>
      </c>
      <c r="V22" s="450" t="s">
        <v>25</v>
      </c>
      <c r="W22" s="414" t="s">
        <v>1342</v>
      </c>
    </row>
    <row r="23" spans="1:23" ht="30" x14ac:dyDescent="0.25">
      <c r="A23" s="142" t="s">
        <v>82</v>
      </c>
      <c r="B23" s="451" t="s">
        <v>83</v>
      </c>
      <c r="C23" s="12">
        <v>2018</v>
      </c>
      <c r="D23" s="12" t="s">
        <v>1818</v>
      </c>
      <c r="E23" s="134" t="s">
        <v>23</v>
      </c>
      <c r="F23" s="646" t="s">
        <v>23</v>
      </c>
      <c r="G23" s="717" t="s">
        <v>84</v>
      </c>
      <c r="H23" s="28">
        <v>25400</v>
      </c>
      <c r="I23" s="28">
        <v>0</v>
      </c>
      <c r="J23" s="30">
        <v>0</v>
      </c>
      <c r="K23" s="30">
        <v>0</v>
      </c>
      <c r="L23" s="30">
        <v>0</v>
      </c>
      <c r="M23" s="30">
        <v>25400</v>
      </c>
      <c r="N23" s="9">
        <v>25400</v>
      </c>
      <c r="O23" s="25">
        <v>0</v>
      </c>
      <c r="P23" s="9">
        <f t="shared" si="3"/>
        <v>25400</v>
      </c>
      <c r="Q23" s="9">
        <v>0</v>
      </c>
      <c r="R23" s="30">
        <v>0</v>
      </c>
      <c r="S23" s="30">
        <v>0</v>
      </c>
      <c r="T23" s="29">
        <v>0</v>
      </c>
      <c r="U23" s="113" t="s">
        <v>85</v>
      </c>
      <c r="V23" s="450" t="s">
        <v>34</v>
      </c>
      <c r="W23" s="414" t="s">
        <v>625</v>
      </c>
    </row>
    <row r="24" spans="1:23" s="418" customFormat="1" ht="30" x14ac:dyDescent="0.2">
      <c r="A24" s="154" t="s">
        <v>86</v>
      </c>
      <c r="B24" s="452" t="s">
        <v>87</v>
      </c>
      <c r="C24" s="137">
        <v>2018</v>
      </c>
      <c r="D24" s="12" t="s">
        <v>1819</v>
      </c>
      <c r="E24" s="138" t="s">
        <v>23</v>
      </c>
      <c r="F24" s="139" t="s">
        <v>23</v>
      </c>
      <c r="G24" s="718" t="s">
        <v>88</v>
      </c>
      <c r="H24" s="35">
        <v>847</v>
      </c>
      <c r="I24" s="35">
        <v>847</v>
      </c>
      <c r="J24" s="37">
        <v>0</v>
      </c>
      <c r="K24" s="37">
        <v>0</v>
      </c>
      <c r="L24" s="37">
        <v>0</v>
      </c>
      <c r="M24" s="37">
        <v>0</v>
      </c>
      <c r="N24" s="38">
        <v>0</v>
      </c>
      <c r="O24" s="25">
        <v>0</v>
      </c>
      <c r="P24" s="38">
        <v>0</v>
      </c>
      <c r="Q24" s="38">
        <v>0</v>
      </c>
      <c r="R24" s="37">
        <v>0</v>
      </c>
      <c r="S24" s="37">
        <v>0</v>
      </c>
      <c r="T24" s="36">
        <v>0</v>
      </c>
      <c r="U24" s="307" t="s">
        <v>89</v>
      </c>
      <c r="V24" s="453" t="s">
        <v>77</v>
      </c>
      <c r="W24" s="416" t="s">
        <v>1784</v>
      </c>
    </row>
    <row r="25" spans="1:23" ht="25.5" x14ac:dyDescent="0.25">
      <c r="A25" s="142" t="s">
        <v>90</v>
      </c>
      <c r="B25" s="451" t="s">
        <v>1814</v>
      </c>
      <c r="C25" s="12">
        <v>2018</v>
      </c>
      <c r="D25" s="12" t="s">
        <v>1820</v>
      </c>
      <c r="E25" s="134" t="s">
        <v>23</v>
      </c>
      <c r="F25" s="646" t="s">
        <v>23</v>
      </c>
      <c r="G25" s="717" t="s">
        <v>91</v>
      </c>
      <c r="H25" s="28">
        <v>700</v>
      </c>
      <c r="I25" s="28">
        <v>0</v>
      </c>
      <c r="J25" s="30">
        <v>0</v>
      </c>
      <c r="K25" s="30">
        <v>0</v>
      </c>
      <c r="L25" s="30">
        <v>0</v>
      </c>
      <c r="M25" s="30">
        <v>0</v>
      </c>
      <c r="N25" s="9">
        <v>0</v>
      </c>
      <c r="O25" s="25">
        <v>0</v>
      </c>
      <c r="P25" s="9">
        <f t="shared" ref="P25:P33" si="4">N25+O25</f>
        <v>0</v>
      </c>
      <c r="Q25" s="9">
        <v>0</v>
      </c>
      <c r="R25" s="30">
        <v>0</v>
      </c>
      <c r="S25" s="30">
        <v>700</v>
      </c>
      <c r="T25" s="29">
        <v>0</v>
      </c>
      <c r="U25" s="113" t="s">
        <v>92</v>
      </c>
      <c r="V25" s="450" t="s">
        <v>34</v>
      </c>
      <c r="W25" s="414" t="s">
        <v>588</v>
      </c>
    </row>
    <row r="26" spans="1:23" ht="15" x14ac:dyDescent="0.25">
      <c r="A26" s="160" t="s">
        <v>93</v>
      </c>
      <c r="B26" s="454" t="s">
        <v>1787</v>
      </c>
      <c r="C26" s="159">
        <v>2018</v>
      </c>
      <c r="D26" s="12" t="s">
        <v>1821</v>
      </c>
      <c r="E26" s="157" t="s">
        <v>23</v>
      </c>
      <c r="F26" s="157" t="s">
        <v>23</v>
      </c>
      <c r="G26" s="717" t="s">
        <v>94</v>
      </c>
      <c r="H26" s="39">
        <v>2000</v>
      </c>
      <c r="I26" s="39">
        <v>0</v>
      </c>
      <c r="J26" s="41">
        <v>0</v>
      </c>
      <c r="K26" s="41">
        <v>0</v>
      </c>
      <c r="L26" s="41">
        <v>1000</v>
      </c>
      <c r="M26" s="41">
        <v>0</v>
      </c>
      <c r="N26" s="42">
        <v>1000</v>
      </c>
      <c r="O26" s="25">
        <v>0</v>
      </c>
      <c r="P26" s="42">
        <f t="shared" si="4"/>
        <v>1000</v>
      </c>
      <c r="Q26" s="42">
        <v>0</v>
      </c>
      <c r="R26" s="15">
        <v>0</v>
      </c>
      <c r="S26" s="15">
        <v>1000</v>
      </c>
      <c r="T26" s="14">
        <v>0</v>
      </c>
      <c r="U26" s="328" t="s">
        <v>95</v>
      </c>
      <c r="V26" s="450" t="s">
        <v>34</v>
      </c>
      <c r="W26" s="414" t="s">
        <v>1184</v>
      </c>
    </row>
    <row r="27" spans="1:23" ht="30" x14ac:dyDescent="0.25">
      <c r="A27" s="133" t="s">
        <v>96</v>
      </c>
      <c r="B27" s="454" t="s">
        <v>1814</v>
      </c>
      <c r="C27" s="159">
        <v>2018</v>
      </c>
      <c r="D27" s="12" t="s">
        <v>1822</v>
      </c>
      <c r="E27" s="157" t="s">
        <v>23</v>
      </c>
      <c r="F27" s="134" t="s">
        <v>23</v>
      </c>
      <c r="G27" s="717" t="s">
        <v>97</v>
      </c>
      <c r="H27" s="39">
        <v>3000</v>
      </c>
      <c r="I27" s="39">
        <v>0</v>
      </c>
      <c r="J27" s="41">
        <v>0</v>
      </c>
      <c r="K27" s="41">
        <v>0</v>
      </c>
      <c r="L27" s="41">
        <v>3000</v>
      </c>
      <c r="M27" s="41">
        <v>0</v>
      </c>
      <c r="N27" s="42">
        <v>3000</v>
      </c>
      <c r="O27" s="25">
        <v>0</v>
      </c>
      <c r="P27" s="42">
        <f t="shared" si="4"/>
        <v>3000</v>
      </c>
      <c r="Q27" s="42">
        <v>0</v>
      </c>
      <c r="R27" s="41">
        <v>0</v>
      </c>
      <c r="S27" s="41">
        <v>0</v>
      </c>
      <c r="T27" s="40">
        <v>0</v>
      </c>
      <c r="U27" s="328" t="s">
        <v>1784</v>
      </c>
      <c r="V27" s="450" t="s">
        <v>34</v>
      </c>
      <c r="W27" s="414" t="s">
        <v>1184</v>
      </c>
    </row>
    <row r="28" spans="1:23" thickBot="1" x14ac:dyDescent="0.3">
      <c r="A28" s="142" t="s">
        <v>98</v>
      </c>
      <c r="B28" s="454" t="s">
        <v>1814</v>
      </c>
      <c r="C28" s="159">
        <v>2018</v>
      </c>
      <c r="D28" s="159" t="s">
        <v>1823</v>
      </c>
      <c r="E28" s="157" t="s">
        <v>23</v>
      </c>
      <c r="F28" s="157" t="s">
        <v>23</v>
      </c>
      <c r="G28" s="883" t="s">
        <v>99</v>
      </c>
      <c r="H28" s="39">
        <v>2000</v>
      </c>
      <c r="I28" s="39">
        <v>0</v>
      </c>
      <c r="J28" s="41">
        <v>0</v>
      </c>
      <c r="K28" s="41">
        <v>0</v>
      </c>
      <c r="L28" s="41">
        <v>0</v>
      </c>
      <c r="M28" s="41">
        <v>1500</v>
      </c>
      <c r="N28" s="42">
        <v>1500</v>
      </c>
      <c r="O28" s="24">
        <v>0</v>
      </c>
      <c r="P28" s="42">
        <f t="shared" si="4"/>
        <v>1500</v>
      </c>
      <c r="Q28" s="42">
        <v>0</v>
      </c>
      <c r="R28" s="41">
        <v>0</v>
      </c>
      <c r="S28" s="41">
        <v>500</v>
      </c>
      <c r="T28" s="40">
        <v>0</v>
      </c>
      <c r="U28" s="328" t="s">
        <v>1784</v>
      </c>
      <c r="V28" s="593" t="s">
        <v>34</v>
      </c>
      <c r="W28" s="884" t="s">
        <v>1343</v>
      </c>
    </row>
    <row r="29" spans="1:23" ht="46.5" customHeight="1" x14ac:dyDescent="0.25">
      <c r="A29" s="445" t="s">
        <v>100</v>
      </c>
      <c r="B29" s="455" t="s">
        <v>1814</v>
      </c>
      <c r="C29" s="817">
        <v>2019</v>
      </c>
      <c r="D29" s="817" t="s">
        <v>1814</v>
      </c>
      <c r="E29" s="885" t="s">
        <v>23</v>
      </c>
      <c r="F29" s="885" t="s">
        <v>23</v>
      </c>
      <c r="G29" s="858" t="s">
        <v>101</v>
      </c>
      <c r="H29" s="886">
        <v>350</v>
      </c>
      <c r="I29" s="886">
        <v>0</v>
      </c>
      <c r="J29" s="395">
        <v>0</v>
      </c>
      <c r="K29" s="395">
        <v>0</v>
      </c>
      <c r="L29" s="395">
        <v>350</v>
      </c>
      <c r="M29" s="395">
        <v>0</v>
      </c>
      <c r="N29" s="395">
        <v>0</v>
      </c>
      <c r="O29" s="395">
        <v>350</v>
      </c>
      <c r="P29" s="395">
        <f t="shared" si="4"/>
        <v>350</v>
      </c>
      <c r="Q29" s="395">
        <v>0</v>
      </c>
      <c r="R29" s="395">
        <v>0</v>
      </c>
      <c r="S29" s="395">
        <v>0</v>
      </c>
      <c r="T29" s="887">
        <v>0</v>
      </c>
      <c r="U29" s="867" t="s">
        <v>102</v>
      </c>
      <c r="V29" s="888" t="s">
        <v>34</v>
      </c>
      <c r="W29" s="889" t="s">
        <v>625</v>
      </c>
    </row>
    <row r="30" spans="1:23" ht="60" customHeight="1" x14ac:dyDescent="0.25">
      <c r="A30" s="308" t="s">
        <v>103</v>
      </c>
      <c r="B30" s="348" t="s">
        <v>1814</v>
      </c>
      <c r="C30" s="310">
        <v>2019</v>
      </c>
      <c r="D30" s="310" t="s">
        <v>1814</v>
      </c>
      <c r="E30" s="300" t="s">
        <v>23</v>
      </c>
      <c r="F30" s="300" t="s">
        <v>23</v>
      </c>
      <c r="G30" s="712" t="s">
        <v>104</v>
      </c>
      <c r="H30" s="349">
        <v>1000</v>
      </c>
      <c r="I30" s="349">
        <v>0</v>
      </c>
      <c r="J30" s="98">
        <v>0</v>
      </c>
      <c r="K30" s="98">
        <v>0</v>
      </c>
      <c r="L30" s="98">
        <v>0</v>
      </c>
      <c r="M30" s="98">
        <v>1000</v>
      </c>
      <c r="N30" s="98">
        <v>0</v>
      </c>
      <c r="O30" s="98">
        <v>1000</v>
      </c>
      <c r="P30" s="98">
        <f t="shared" si="4"/>
        <v>1000</v>
      </c>
      <c r="Q30" s="98">
        <v>0</v>
      </c>
      <c r="R30" s="98">
        <v>0</v>
      </c>
      <c r="S30" s="98">
        <v>0</v>
      </c>
      <c r="T30" s="96">
        <v>0</v>
      </c>
      <c r="U30" s="357" t="s">
        <v>105</v>
      </c>
      <c r="V30" s="491" t="s">
        <v>34</v>
      </c>
      <c r="W30" s="492" t="s">
        <v>625</v>
      </c>
    </row>
    <row r="31" spans="1:23" ht="31.5" customHeight="1" x14ac:dyDescent="0.25">
      <c r="A31" s="308" t="s">
        <v>106</v>
      </c>
      <c r="B31" s="348" t="s">
        <v>1814</v>
      </c>
      <c r="C31" s="310">
        <v>2019</v>
      </c>
      <c r="D31" s="310" t="s">
        <v>1814</v>
      </c>
      <c r="E31" s="300" t="s">
        <v>23</v>
      </c>
      <c r="F31" s="456" t="s">
        <v>23</v>
      </c>
      <c r="G31" s="712" t="s">
        <v>107</v>
      </c>
      <c r="H31" s="95">
        <v>5000</v>
      </c>
      <c r="I31" s="349">
        <v>0</v>
      </c>
      <c r="J31" s="98">
        <v>0</v>
      </c>
      <c r="K31" s="98">
        <v>0</v>
      </c>
      <c r="L31" s="98">
        <v>5000</v>
      </c>
      <c r="M31" s="98">
        <v>0</v>
      </c>
      <c r="N31" s="98">
        <v>0</v>
      </c>
      <c r="O31" s="98">
        <v>5000</v>
      </c>
      <c r="P31" s="98">
        <f t="shared" si="4"/>
        <v>5000</v>
      </c>
      <c r="Q31" s="98">
        <v>0</v>
      </c>
      <c r="R31" s="98">
        <v>0</v>
      </c>
      <c r="S31" s="98">
        <v>0</v>
      </c>
      <c r="T31" s="96">
        <v>0</v>
      </c>
      <c r="U31" s="357" t="s">
        <v>108</v>
      </c>
      <c r="V31" s="491" t="s">
        <v>34</v>
      </c>
      <c r="W31" s="492" t="s">
        <v>625</v>
      </c>
    </row>
    <row r="32" spans="1:23" ht="39" customHeight="1" x14ac:dyDescent="0.25">
      <c r="A32" s="308" t="s">
        <v>109</v>
      </c>
      <c r="B32" s="348" t="s">
        <v>1814</v>
      </c>
      <c r="C32" s="310">
        <v>2019</v>
      </c>
      <c r="D32" s="310" t="s">
        <v>1814</v>
      </c>
      <c r="E32" s="300" t="s">
        <v>23</v>
      </c>
      <c r="F32" s="300" t="s">
        <v>23</v>
      </c>
      <c r="G32" s="712" t="s">
        <v>110</v>
      </c>
      <c r="H32" s="95">
        <v>1500</v>
      </c>
      <c r="I32" s="349">
        <v>0</v>
      </c>
      <c r="J32" s="98">
        <v>0</v>
      </c>
      <c r="K32" s="98">
        <v>1500</v>
      </c>
      <c r="L32" s="98">
        <v>0</v>
      </c>
      <c r="M32" s="98">
        <v>0</v>
      </c>
      <c r="N32" s="98">
        <v>0</v>
      </c>
      <c r="O32" s="98">
        <v>1500</v>
      </c>
      <c r="P32" s="98">
        <f t="shared" si="4"/>
        <v>1500</v>
      </c>
      <c r="Q32" s="98">
        <v>0</v>
      </c>
      <c r="R32" s="98">
        <v>0</v>
      </c>
      <c r="S32" s="98">
        <v>0</v>
      </c>
      <c r="T32" s="96">
        <v>0</v>
      </c>
      <c r="U32" s="357" t="s">
        <v>111</v>
      </c>
      <c r="V32" s="491" t="s">
        <v>34</v>
      </c>
      <c r="W32" s="492" t="s">
        <v>35</v>
      </c>
    </row>
    <row r="33" spans="1:23" ht="49.5" customHeight="1" thickBot="1" x14ac:dyDescent="0.3">
      <c r="A33" s="457" t="s">
        <v>112</v>
      </c>
      <c r="B33" s="458" t="s">
        <v>1814</v>
      </c>
      <c r="C33" s="632">
        <v>2019</v>
      </c>
      <c r="D33" s="632" t="s">
        <v>1814</v>
      </c>
      <c r="E33" s="890" t="s">
        <v>23</v>
      </c>
      <c r="F33" s="890" t="s">
        <v>23</v>
      </c>
      <c r="G33" s="875" t="s">
        <v>113</v>
      </c>
      <c r="H33" s="891">
        <v>900</v>
      </c>
      <c r="I33" s="891">
        <v>0</v>
      </c>
      <c r="J33" s="165">
        <v>0</v>
      </c>
      <c r="K33" s="165">
        <v>900</v>
      </c>
      <c r="L33" s="165">
        <v>0</v>
      </c>
      <c r="M33" s="165">
        <v>0</v>
      </c>
      <c r="N33" s="165">
        <v>0</v>
      </c>
      <c r="O33" s="165">
        <v>900</v>
      </c>
      <c r="P33" s="165">
        <f t="shared" si="4"/>
        <v>900</v>
      </c>
      <c r="Q33" s="165">
        <v>0</v>
      </c>
      <c r="R33" s="165">
        <v>0</v>
      </c>
      <c r="S33" s="165">
        <v>0</v>
      </c>
      <c r="T33" s="878">
        <v>0</v>
      </c>
      <c r="U33" s="882" t="s">
        <v>114</v>
      </c>
      <c r="V33" s="892" t="s">
        <v>34</v>
      </c>
      <c r="W33" s="893" t="s">
        <v>35</v>
      </c>
    </row>
    <row r="34" spans="1:23" ht="42" customHeight="1" thickBot="1" x14ac:dyDescent="0.3">
      <c r="A34" s="298" t="s">
        <v>1784</v>
      </c>
      <c r="B34" s="199" t="s">
        <v>1784</v>
      </c>
      <c r="C34" s="295" t="s">
        <v>1784</v>
      </c>
      <c r="D34" s="295" t="s">
        <v>1784</v>
      </c>
      <c r="E34" s="295" t="s">
        <v>1784</v>
      </c>
      <c r="F34" s="647" t="s">
        <v>1784</v>
      </c>
      <c r="G34" s="719" t="s">
        <v>115</v>
      </c>
      <c r="H34" s="186">
        <f t="shared" ref="H34:T34" si="5">SUM(H18:H33)</f>
        <v>89791.721099999995</v>
      </c>
      <c r="I34" s="186">
        <f t="shared" si="5"/>
        <v>20186.759520000003</v>
      </c>
      <c r="J34" s="188">
        <f t="shared" si="5"/>
        <v>381</v>
      </c>
      <c r="K34" s="186">
        <f t="shared" si="5"/>
        <v>21516</v>
      </c>
      <c r="L34" s="186">
        <f t="shared" si="5"/>
        <v>13492.0676</v>
      </c>
      <c r="M34" s="187">
        <f t="shared" si="5"/>
        <v>27900</v>
      </c>
      <c r="N34" s="208">
        <f t="shared" si="5"/>
        <v>54654.090580000004</v>
      </c>
      <c r="O34" s="186">
        <f t="shared" si="5"/>
        <v>8634.8709999999992</v>
      </c>
      <c r="P34" s="186">
        <f t="shared" si="5"/>
        <v>63288.961580000003</v>
      </c>
      <c r="Q34" s="186">
        <f t="shared" si="5"/>
        <v>0</v>
      </c>
      <c r="R34" s="186">
        <f t="shared" si="5"/>
        <v>0</v>
      </c>
      <c r="S34" s="186">
        <f t="shared" si="5"/>
        <v>6316</v>
      </c>
      <c r="T34" s="186">
        <f t="shared" si="5"/>
        <v>0</v>
      </c>
      <c r="U34" s="351" t="s">
        <v>1784</v>
      </c>
      <c r="V34" s="189" t="s">
        <v>1784</v>
      </c>
      <c r="W34" s="189" t="s">
        <v>1784</v>
      </c>
    </row>
    <row r="35" spans="1:23" ht="33" customHeight="1" x14ac:dyDescent="0.25">
      <c r="A35" s="142" t="s">
        <v>116</v>
      </c>
      <c r="B35" s="173" t="s">
        <v>117</v>
      </c>
      <c r="C35" s="12">
        <v>2013</v>
      </c>
      <c r="D35" s="47" t="s">
        <v>71</v>
      </c>
      <c r="E35" s="47" t="s">
        <v>23</v>
      </c>
      <c r="F35" s="143" t="s">
        <v>23</v>
      </c>
      <c r="G35" s="720" t="s">
        <v>118</v>
      </c>
      <c r="H35" s="110">
        <v>130620.30013</v>
      </c>
      <c r="I35" s="18">
        <v>51692.259690000006</v>
      </c>
      <c r="J35" s="394">
        <v>15000</v>
      </c>
      <c r="K35" s="394">
        <v>15000</v>
      </c>
      <c r="L35" s="21">
        <v>15000</v>
      </c>
      <c r="M35" s="40">
        <v>13928.040440000001</v>
      </c>
      <c r="N35" s="9">
        <v>58928.040439999997</v>
      </c>
      <c r="O35" s="43">
        <v>0</v>
      </c>
      <c r="P35" s="5">
        <f t="shared" ref="P35:P41" si="6">N35+O35</f>
        <v>58928.040439999997</v>
      </c>
      <c r="Q35" s="44">
        <v>0</v>
      </c>
      <c r="R35" s="45">
        <v>0</v>
      </c>
      <c r="S35" s="393">
        <v>20000</v>
      </c>
      <c r="T35" s="394">
        <v>0</v>
      </c>
      <c r="U35" s="113" t="s">
        <v>1784</v>
      </c>
      <c r="V35" s="47" t="s">
        <v>64</v>
      </c>
      <c r="W35" s="226" t="s">
        <v>1808</v>
      </c>
    </row>
    <row r="36" spans="1:23" ht="46.5" customHeight="1" x14ac:dyDescent="0.25">
      <c r="A36" s="142" t="s">
        <v>120</v>
      </c>
      <c r="B36" s="173" t="s">
        <v>121</v>
      </c>
      <c r="C36" s="12">
        <v>2006</v>
      </c>
      <c r="D36" s="12" t="s">
        <v>122</v>
      </c>
      <c r="E36" s="12" t="s">
        <v>23</v>
      </c>
      <c r="F36" s="158" t="s">
        <v>23</v>
      </c>
      <c r="G36" s="721" t="s">
        <v>123</v>
      </c>
      <c r="H36" s="28">
        <v>393116.17</v>
      </c>
      <c r="I36" s="18">
        <v>285509.49667999998</v>
      </c>
      <c r="J36" s="41">
        <v>15000</v>
      </c>
      <c r="K36" s="41">
        <v>15000</v>
      </c>
      <c r="L36" s="15">
        <v>15000</v>
      </c>
      <c r="M36" s="30">
        <v>12606.67332</v>
      </c>
      <c r="N36" s="9">
        <v>57606.673320000002</v>
      </c>
      <c r="O36" s="43">
        <v>0</v>
      </c>
      <c r="P36" s="9">
        <f t="shared" si="6"/>
        <v>57606.673320000002</v>
      </c>
      <c r="Q36" s="44">
        <v>0</v>
      </c>
      <c r="R36" s="45">
        <v>0</v>
      </c>
      <c r="S36" s="55">
        <v>50000</v>
      </c>
      <c r="T36" s="41">
        <v>0</v>
      </c>
      <c r="U36" s="113" t="s">
        <v>1784</v>
      </c>
      <c r="V36" s="12" t="s">
        <v>64</v>
      </c>
      <c r="W36" s="224" t="s">
        <v>1808</v>
      </c>
    </row>
    <row r="37" spans="1:23" ht="43.5" customHeight="1" x14ac:dyDescent="0.25">
      <c r="A37" s="142" t="s">
        <v>124</v>
      </c>
      <c r="B37" s="173" t="s">
        <v>125</v>
      </c>
      <c r="C37" s="12">
        <v>2017</v>
      </c>
      <c r="D37" s="12" t="s">
        <v>126</v>
      </c>
      <c r="E37" s="12" t="s">
        <v>119</v>
      </c>
      <c r="F37" s="158" t="s">
        <v>23</v>
      </c>
      <c r="G37" s="721" t="s">
        <v>1778</v>
      </c>
      <c r="H37" s="28">
        <v>12000</v>
      </c>
      <c r="I37" s="18">
        <v>5903.2</v>
      </c>
      <c r="J37" s="41">
        <v>0</v>
      </c>
      <c r="K37" s="41">
        <v>0</v>
      </c>
      <c r="L37" s="41">
        <v>6096.8</v>
      </c>
      <c r="M37" s="15">
        <v>0</v>
      </c>
      <c r="N37" s="48">
        <v>6096.8</v>
      </c>
      <c r="O37" s="43">
        <v>0</v>
      </c>
      <c r="P37" s="9">
        <f t="shared" si="6"/>
        <v>6096.8</v>
      </c>
      <c r="Q37" s="44">
        <v>0</v>
      </c>
      <c r="R37" s="45">
        <v>0</v>
      </c>
      <c r="S37" s="52">
        <v>0</v>
      </c>
      <c r="T37" s="41">
        <v>0</v>
      </c>
      <c r="U37" s="113" t="s">
        <v>1784</v>
      </c>
      <c r="V37" s="12" t="s">
        <v>64</v>
      </c>
      <c r="W37" s="224" t="s">
        <v>1343</v>
      </c>
    </row>
    <row r="38" spans="1:23" ht="33" customHeight="1" x14ac:dyDescent="0.25">
      <c r="A38" s="142" t="s">
        <v>127</v>
      </c>
      <c r="B38" s="173" t="s">
        <v>128</v>
      </c>
      <c r="C38" s="12">
        <v>2017</v>
      </c>
      <c r="D38" s="12" t="s">
        <v>129</v>
      </c>
      <c r="E38" s="12" t="s">
        <v>130</v>
      </c>
      <c r="F38" s="158" t="s">
        <v>130</v>
      </c>
      <c r="G38" s="721" t="s">
        <v>131</v>
      </c>
      <c r="H38" s="28">
        <v>37000</v>
      </c>
      <c r="I38" s="18">
        <v>36800.442049999998</v>
      </c>
      <c r="J38" s="41">
        <v>0</v>
      </c>
      <c r="K38" s="41">
        <v>200</v>
      </c>
      <c r="L38" s="41">
        <v>0</v>
      </c>
      <c r="M38" s="41">
        <v>0</v>
      </c>
      <c r="N38" s="48">
        <v>199.55795000000217</v>
      </c>
      <c r="O38" s="43">
        <v>0</v>
      </c>
      <c r="P38" s="9">
        <f t="shared" si="6"/>
        <v>199.55795000000217</v>
      </c>
      <c r="Q38" s="44">
        <v>0</v>
      </c>
      <c r="R38" s="45">
        <v>0</v>
      </c>
      <c r="S38" s="52">
        <v>0</v>
      </c>
      <c r="T38" s="41">
        <v>0</v>
      </c>
      <c r="U38" s="328" t="s">
        <v>1784</v>
      </c>
      <c r="V38" s="12" t="s">
        <v>64</v>
      </c>
      <c r="W38" s="224" t="s">
        <v>610</v>
      </c>
    </row>
    <row r="39" spans="1:23" s="417" customFormat="1" ht="33" customHeight="1" x14ac:dyDescent="0.2">
      <c r="A39" s="589" t="s">
        <v>132</v>
      </c>
      <c r="B39" s="590" t="s">
        <v>133</v>
      </c>
      <c r="C39" s="461">
        <v>2017</v>
      </c>
      <c r="D39" s="461" t="s">
        <v>134</v>
      </c>
      <c r="E39" s="461" t="s">
        <v>135</v>
      </c>
      <c r="F39" s="648" t="s">
        <v>135</v>
      </c>
      <c r="G39" s="722" t="s">
        <v>136</v>
      </c>
      <c r="H39" s="259">
        <v>3212.72</v>
      </c>
      <c r="I39" s="582">
        <v>1112.2756000000002</v>
      </c>
      <c r="J39" s="583">
        <v>0</v>
      </c>
      <c r="K39" s="583">
        <v>1000</v>
      </c>
      <c r="L39" s="583">
        <v>1000</v>
      </c>
      <c r="M39" s="583">
        <v>100.4444</v>
      </c>
      <c r="N39" s="584">
        <v>975.44439999999963</v>
      </c>
      <c r="O39" s="585">
        <v>1125</v>
      </c>
      <c r="P39" s="260">
        <f t="shared" si="6"/>
        <v>2100.4443999999994</v>
      </c>
      <c r="Q39" s="586">
        <v>0</v>
      </c>
      <c r="R39" s="586">
        <v>0</v>
      </c>
      <c r="S39" s="587">
        <v>0</v>
      </c>
      <c r="T39" s="583">
        <v>0</v>
      </c>
      <c r="U39" s="588" t="s">
        <v>1151</v>
      </c>
      <c r="V39" s="461" t="s">
        <v>25</v>
      </c>
      <c r="W39" s="464" t="s">
        <v>588</v>
      </c>
    </row>
    <row r="40" spans="1:23" s="417" customFormat="1" ht="33" customHeight="1" x14ac:dyDescent="0.2">
      <c r="A40" s="589" t="s">
        <v>137</v>
      </c>
      <c r="B40" s="590" t="s">
        <v>138</v>
      </c>
      <c r="C40" s="461">
        <v>2017</v>
      </c>
      <c r="D40" s="461" t="s">
        <v>134</v>
      </c>
      <c r="E40" s="461" t="s">
        <v>135</v>
      </c>
      <c r="F40" s="648" t="s">
        <v>135</v>
      </c>
      <c r="G40" s="722" t="s">
        <v>139</v>
      </c>
      <c r="H40" s="259">
        <v>2200</v>
      </c>
      <c r="I40" s="582">
        <v>962.71900000000005</v>
      </c>
      <c r="J40" s="583">
        <v>0</v>
      </c>
      <c r="K40" s="583">
        <v>1237</v>
      </c>
      <c r="L40" s="260">
        <v>0</v>
      </c>
      <c r="M40" s="583">
        <v>0</v>
      </c>
      <c r="N40" s="584">
        <v>37.280999999999949</v>
      </c>
      <c r="O40" s="585">
        <v>1200</v>
      </c>
      <c r="P40" s="260">
        <f t="shared" si="6"/>
        <v>1237.2809999999999</v>
      </c>
      <c r="Q40" s="586">
        <v>0</v>
      </c>
      <c r="R40" s="586">
        <v>0</v>
      </c>
      <c r="S40" s="587">
        <v>0</v>
      </c>
      <c r="T40" s="583">
        <v>0</v>
      </c>
      <c r="U40" s="588" t="s">
        <v>1151</v>
      </c>
      <c r="V40" s="461" t="s">
        <v>25</v>
      </c>
      <c r="W40" s="464" t="s">
        <v>588</v>
      </c>
    </row>
    <row r="41" spans="1:23" ht="33" customHeight="1" x14ac:dyDescent="0.25">
      <c r="A41" s="142" t="s">
        <v>140</v>
      </c>
      <c r="B41" s="173" t="s">
        <v>141</v>
      </c>
      <c r="C41" s="47">
        <v>2017</v>
      </c>
      <c r="D41" s="131" t="s">
        <v>129</v>
      </c>
      <c r="E41" s="47" t="s">
        <v>130</v>
      </c>
      <c r="F41" s="143" t="s">
        <v>130</v>
      </c>
      <c r="G41" s="723" t="s">
        <v>142</v>
      </c>
      <c r="H41" s="28">
        <v>800</v>
      </c>
      <c r="I41" s="18">
        <v>764.04240000000004</v>
      </c>
      <c r="J41" s="41">
        <v>35.957599999999999</v>
      </c>
      <c r="K41" s="30">
        <v>0</v>
      </c>
      <c r="L41" s="30">
        <v>0</v>
      </c>
      <c r="M41" s="30">
        <v>0</v>
      </c>
      <c r="N41" s="48">
        <v>35.957599999999999</v>
      </c>
      <c r="O41" s="43">
        <v>0</v>
      </c>
      <c r="P41" s="9">
        <f t="shared" si="6"/>
        <v>35.957599999999999</v>
      </c>
      <c r="Q41" s="44">
        <v>0</v>
      </c>
      <c r="R41" s="45">
        <v>0</v>
      </c>
      <c r="S41" s="52">
        <v>0</v>
      </c>
      <c r="T41" s="41">
        <v>0</v>
      </c>
      <c r="U41" s="328" t="s">
        <v>1784</v>
      </c>
      <c r="V41" s="12" t="s">
        <v>64</v>
      </c>
      <c r="W41" s="224" t="s">
        <v>625</v>
      </c>
    </row>
    <row r="42" spans="1:23" s="418" customFormat="1" ht="33" customHeight="1" x14ac:dyDescent="0.2">
      <c r="A42" s="145" t="s">
        <v>143</v>
      </c>
      <c r="B42" s="312" t="s">
        <v>144</v>
      </c>
      <c r="C42" s="137">
        <v>2017</v>
      </c>
      <c r="D42" s="391" t="s">
        <v>129</v>
      </c>
      <c r="E42" s="391" t="s">
        <v>130</v>
      </c>
      <c r="F42" s="649" t="s">
        <v>130</v>
      </c>
      <c r="G42" s="724" t="s">
        <v>145</v>
      </c>
      <c r="H42" s="35">
        <v>11719.817999999999</v>
      </c>
      <c r="I42" s="392">
        <v>11719.817999999999</v>
      </c>
      <c r="J42" s="37">
        <v>0</v>
      </c>
      <c r="K42" s="37">
        <v>0</v>
      </c>
      <c r="L42" s="37">
        <v>0</v>
      </c>
      <c r="M42" s="37">
        <v>0</v>
      </c>
      <c r="N42" s="271">
        <v>0</v>
      </c>
      <c r="O42" s="43">
        <v>0</v>
      </c>
      <c r="P42" s="38">
        <v>0</v>
      </c>
      <c r="Q42" s="389">
        <v>0</v>
      </c>
      <c r="R42" s="390">
        <v>0</v>
      </c>
      <c r="S42" s="150">
        <v>0</v>
      </c>
      <c r="T42" s="32">
        <v>0</v>
      </c>
      <c r="U42" s="137" t="s">
        <v>1784</v>
      </c>
      <c r="V42" s="453" t="s">
        <v>77</v>
      </c>
      <c r="W42" s="136" t="s">
        <v>1784</v>
      </c>
    </row>
    <row r="43" spans="1:23" ht="33" customHeight="1" x14ac:dyDescent="0.25">
      <c r="A43" s="142" t="s">
        <v>146</v>
      </c>
      <c r="B43" s="173" t="s">
        <v>147</v>
      </c>
      <c r="C43" s="47">
        <v>2017</v>
      </c>
      <c r="D43" s="131" t="s">
        <v>148</v>
      </c>
      <c r="E43" s="47" t="s">
        <v>130</v>
      </c>
      <c r="F43" s="143" t="s">
        <v>130</v>
      </c>
      <c r="G43" s="723" t="s">
        <v>149</v>
      </c>
      <c r="H43" s="28">
        <v>52355.13</v>
      </c>
      <c r="I43" s="18">
        <v>49743.145620000003</v>
      </c>
      <c r="J43" s="41">
        <v>2611.9843799999944</v>
      </c>
      <c r="K43" s="41">
        <v>0</v>
      </c>
      <c r="L43" s="41">
        <v>0</v>
      </c>
      <c r="M43" s="41">
        <v>0</v>
      </c>
      <c r="N43" s="48">
        <v>2611.9843799999944</v>
      </c>
      <c r="O43" s="43">
        <v>0</v>
      </c>
      <c r="P43" s="9">
        <f t="shared" ref="P43:P74" si="7">N43+O43</f>
        <v>2611.9843799999944</v>
      </c>
      <c r="Q43" s="44">
        <v>0</v>
      </c>
      <c r="R43" s="45">
        <v>0</v>
      </c>
      <c r="S43" s="52">
        <v>0</v>
      </c>
      <c r="T43" s="41">
        <v>0</v>
      </c>
      <c r="U43" s="352" t="s">
        <v>1784</v>
      </c>
      <c r="V43" s="12" t="s">
        <v>64</v>
      </c>
      <c r="W43" s="224" t="s">
        <v>625</v>
      </c>
    </row>
    <row r="44" spans="1:23" ht="33" customHeight="1" x14ac:dyDescent="0.25">
      <c r="A44" s="142" t="s">
        <v>150</v>
      </c>
      <c r="B44" s="173" t="s">
        <v>151</v>
      </c>
      <c r="C44" s="47">
        <v>2017</v>
      </c>
      <c r="D44" s="131" t="s">
        <v>148</v>
      </c>
      <c r="E44" s="47" t="s">
        <v>130</v>
      </c>
      <c r="F44" s="143" t="s">
        <v>130</v>
      </c>
      <c r="G44" s="723" t="s">
        <v>152</v>
      </c>
      <c r="H44" s="28">
        <v>6518.74</v>
      </c>
      <c r="I44" s="18">
        <v>6514.4168200000004</v>
      </c>
      <c r="J44" s="30">
        <v>4.3231799999994109</v>
      </c>
      <c r="K44" s="30">
        <v>0</v>
      </c>
      <c r="L44" s="30">
        <v>0</v>
      </c>
      <c r="M44" s="30">
        <v>0</v>
      </c>
      <c r="N44" s="48">
        <v>4.3231799999994109</v>
      </c>
      <c r="O44" s="43">
        <v>0</v>
      </c>
      <c r="P44" s="9">
        <f t="shared" si="7"/>
        <v>4.3231799999994109</v>
      </c>
      <c r="Q44" s="44">
        <v>0</v>
      </c>
      <c r="R44" s="45">
        <v>0</v>
      </c>
      <c r="S44" s="52">
        <v>0</v>
      </c>
      <c r="T44" s="41">
        <v>0</v>
      </c>
      <c r="U44" s="352" t="s">
        <v>1784</v>
      </c>
      <c r="V44" s="47" t="s">
        <v>25</v>
      </c>
      <c r="W44" s="224" t="s">
        <v>625</v>
      </c>
    </row>
    <row r="45" spans="1:23" ht="33" customHeight="1" x14ac:dyDescent="0.25">
      <c r="A45" s="133" t="s">
        <v>153</v>
      </c>
      <c r="B45" s="163" t="s">
        <v>154</v>
      </c>
      <c r="C45" s="47">
        <v>2017</v>
      </c>
      <c r="D45" s="131" t="s">
        <v>148</v>
      </c>
      <c r="E45" s="47" t="s">
        <v>130</v>
      </c>
      <c r="F45" s="132" t="s">
        <v>130</v>
      </c>
      <c r="G45" s="725" t="s">
        <v>155</v>
      </c>
      <c r="H45" s="28">
        <v>19635.439999999999</v>
      </c>
      <c r="I45" s="18">
        <v>17226.34463</v>
      </c>
      <c r="J45" s="30">
        <v>2409.0953699999991</v>
      </c>
      <c r="K45" s="30">
        <v>0</v>
      </c>
      <c r="L45" s="30">
        <v>0</v>
      </c>
      <c r="M45" s="30">
        <v>0</v>
      </c>
      <c r="N45" s="48">
        <v>2409.0953699999991</v>
      </c>
      <c r="O45" s="43">
        <v>0</v>
      </c>
      <c r="P45" s="9">
        <f t="shared" si="7"/>
        <v>2409.0953699999991</v>
      </c>
      <c r="Q45" s="48">
        <v>0</v>
      </c>
      <c r="R45" s="49">
        <v>0</v>
      </c>
      <c r="S45" s="53">
        <v>0</v>
      </c>
      <c r="T45" s="30">
        <v>0</v>
      </c>
      <c r="U45" s="353" t="s">
        <v>1784</v>
      </c>
      <c r="V45" s="12" t="s">
        <v>64</v>
      </c>
      <c r="W45" s="224" t="s">
        <v>625</v>
      </c>
    </row>
    <row r="46" spans="1:23" ht="33" customHeight="1" x14ac:dyDescent="0.25">
      <c r="A46" s="133" t="s">
        <v>156</v>
      </c>
      <c r="B46" s="163" t="s">
        <v>157</v>
      </c>
      <c r="C46" s="12">
        <v>2017</v>
      </c>
      <c r="D46" s="47" t="s">
        <v>148</v>
      </c>
      <c r="E46" s="47" t="s">
        <v>130</v>
      </c>
      <c r="F46" s="132" t="s">
        <v>130</v>
      </c>
      <c r="G46" s="725" t="s">
        <v>158</v>
      </c>
      <c r="H46" s="28">
        <v>250</v>
      </c>
      <c r="I46" s="18">
        <v>190.398</v>
      </c>
      <c r="J46" s="30">
        <v>59.602000000000004</v>
      </c>
      <c r="K46" s="30">
        <v>0</v>
      </c>
      <c r="L46" s="30">
        <v>0</v>
      </c>
      <c r="M46" s="30">
        <v>0</v>
      </c>
      <c r="N46" s="48">
        <v>59.602000000000004</v>
      </c>
      <c r="O46" s="43">
        <v>0</v>
      </c>
      <c r="P46" s="9">
        <f t="shared" si="7"/>
        <v>59.602000000000004</v>
      </c>
      <c r="Q46" s="48">
        <v>0</v>
      </c>
      <c r="R46" s="49">
        <v>0</v>
      </c>
      <c r="S46" s="53">
        <v>0</v>
      </c>
      <c r="T46" s="30">
        <v>0</v>
      </c>
      <c r="U46" s="353" t="s">
        <v>1784</v>
      </c>
      <c r="V46" s="12" t="s">
        <v>64</v>
      </c>
      <c r="W46" s="224" t="s">
        <v>625</v>
      </c>
    </row>
    <row r="47" spans="1:23" ht="33" customHeight="1" x14ac:dyDescent="0.25">
      <c r="A47" s="142" t="s">
        <v>159</v>
      </c>
      <c r="B47" s="173" t="s">
        <v>1788</v>
      </c>
      <c r="C47" s="12">
        <v>2017</v>
      </c>
      <c r="D47" s="11" t="s">
        <v>160</v>
      </c>
      <c r="E47" s="12" t="s">
        <v>130</v>
      </c>
      <c r="F47" s="135" t="s">
        <v>130</v>
      </c>
      <c r="G47" s="721" t="s">
        <v>161</v>
      </c>
      <c r="H47" s="6">
        <v>6091.66</v>
      </c>
      <c r="I47" s="273">
        <v>6070.853149999999</v>
      </c>
      <c r="J47" s="8">
        <v>20.80685000000085</v>
      </c>
      <c r="K47" s="30">
        <v>0</v>
      </c>
      <c r="L47" s="30">
        <v>0</v>
      </c>
      <c r="M47" s="30">
        <v>0</v>
      </c>
      <c r="N47" s="48">
        <v>20.80685000000085</v>
      </c>
      <c r="O47" s="43">
        <v>0</v>
      </c>
      <c r="P47" s="9">
        <f t="shared" si="7"/>
        <v>20.80685000000085</v>
      </c>
      <c r="Q47" s="44">
        <v>0</v>
      </c>
      <c r="R47" s="45">
        <v>0</v>
      </c>
      <c r="S47" s="52">
        <v>0</v>
      </c>
      <c r="T47" s="41">
        <v>0</v>
      </c>
      <c r="U47" s="113" t="s">
        <v>1784</v>
      </c>
      <c r="V47" s="12" t="s">
        <v>64</v>
      </c>
      <c r="W47" s="224" t="s">
        <v>625</v>
      </c>
    </row>
    <row r="48" spans="1:23" ht="19.5" customHeight="1" x14ac:dyDescent="0.25">
      <c r="A48" s="142" t="s">
        <v>162</v>
      </c>
      <c r="B48" s="173" t="s">
        <v>1666</v>
      </c>
      <c r="C48" s="11">
        <v>2018</v>
      </c>
      <c r="D48" s="11" t="s">
        <v>163</v>
      </c>
      <c r="E48" s="12" t="s">
        <v>130</v>
      </c>
      <c r="F48" s="144" t="s">
        <v>130</v>
      </c>
      <c r="G48" s="721" t="s">
        <v>164</v>
      </c>
      <c r="H48" s="6">
        <v>4728.8999999999996</v>
      </c>
      <c r="I48" s="273">
        <v>2637.5372499999999</v>
      </c>
      <c r="J48" s="8">
        <v>0</v>
      </c>
      <c r="K48" s="8">
        <v>2091</v>
      </c>
      <c r="L48" s="8">
        <v>0</v>
      </c>
      <c r="M48" s="8">
        <v>0</v>
      </c>
      <c r="N48" s="48">
        <v>2091.3627499999998</v>
      </c>
      <c r="O48" s="43">
        <v>0</v>
      </c>
      <c r="P48" s="9">
        <f t="shared" si="7"/>
        <v>2091.3627499999998</v>
      </c>
      <c r="Q48" s="48">
        <v>0</v>
      </c>
      <c r="R48" s="49">
        <v>0</v>
      </c>
      <c r="S48" s="53">
        <v>0</v>
      </c>
      <c r="T48" s="30">
        <v>0</v>
      </c>
      <c r="U48" s="113" t="s">
        <v>1784</v>
      </c>
      <c r="V48" s="12" t="s">
        <v>25</v>
      </c>
      <c r="W48" s="380" t="s">
        <v>1679</v>
      </c>
    </row>
    <row r="49" spans="1:23" ht="33" customHeight="1" x14ac:dyDescent="0.25">
      <c r="A49" s="142" t="s">
        <v>165</v>
      </c>
      <c r="B49" s="173" t="s">
        <v>166</v>
      </c>
      <c r="C49" s="159">
        <v>2017</v>
      </c>
      <c r="D49" s="159" t="s">
        <v>167</v>
      </c>
      <c r="E49" s="12" t="s">
        <v>130</v>
      </c>
      <c r="F49" s="158" t="s">
        <v>23</v>
      </c>
      <c r="G49" s="726" t="s">
        <v>168</v>
      </c>
      <c r="H49" s="39">
        <v>998.25</v>
      </c>
      <c r="I49" s="274">
        <v>828.85</v>
      </c>
      <c r="J49" s="41">
        <v>0</v>
      </c>
      <c r="K49" s="41">
        <v>169</v>
      </c>
      <c r="L49" s="41">
        <v>0</v>
      </c>
      <c r="M49" s="41">
        <v>0</v>
      </c>
      <c r="N49" s="48">
        <v>169.39999999999998</v>
      </c>
      <c r="O49" s="43">
        <v>0</v>
      </c>
      <c r="P49" s="9">
        <f t="shared" si="7"/>
        <v>169.39999999999998</v>
      </c>
      <c r="Q49" s="44">
        <v>0</v>
      </c>
      <c r="R49" s="45">
        <v>0</v>
      </c>
      <c r="S49" s="52">
        <v>0</v>
      </c>
      <c r="T49" s="41">
        <v>0</v>
      </c>
      <c r="U49" s="113" t="s">
        <v>1784</v>
      </c>
      <c r="V49" s="12" t="s">
        <v>64</v>
      </c>
      <c r="W49" s="224" t="s">
        <v>610</v>
      </c>
    </row>
    <row r="50" spans="1:23" ht="33" customHeight="1" x14ac:dyDescent="0.25">
      <c r="A50" s="142" t="s">
        <v>169</v>
      </c>
      <c r="B50" s="173" t="s">
        <v>170</v>
      </c>
      <c r="C50" s="12">
        <v>2017</v>
      </c>
      <c r="D50" s="12" t="s">
        <v>129</v>
      </c>
      <c r="E50" s="134" t="s">
        <v>23</v>
      </c>
      <c r="F50" s="135" t="s">
        <v>23</v>
      </c>
      <c r="G50" s="727" t="s">
        <v>171</v>
      </c>
      <c r="H50" s="28">
        <v>2062.7199999999998</v>
      </c>
      <c r="I50" s="18">
        <v>0</v>
      </c>
      <c r="J50" s="41">
        <v>500</v>
      </c>
      <c r="K50" s="30">
        <v>500</v>
      </c>
      <c r="L50" s="41">
        <v>500</v>
      </c>
      <c r="M50" s="41">
        <v>562.72</v>
      </c>
      <c r="N50" s="48">
        <v>2062.7199999999998</v>
      </c>
      <c r="O50" s="43">
        <v>0</v>
      </c>
      <c r="P50" s="9">
        <f t="shared" si="7"/>
        <v>2062.7199999999998</v>
      </c>
      <c r="Q50" s="44">
        <v>0</v>
      </c>
      <c r="R50" s="45">
        <v>0</v>
      </c>
      <c r="S50" s="52">
        <v>0</v>
      </c>
      <c r="T50" s="41">
        <v>0</v>
      </c>
      <c r="U50" s="113" t="s">
        <v>1784</v>
      </c>
      <c r="V50" s="12" t="s">
        <v>64</v>
      </c>
      <c r="W50" s="224" t="s">
        <v>1808</v>
      </c>
    </row>
    <row r="51" spans="1:23" ht="33" customHeight="1" x14ac:dyDescent="0.25">
      <c r="A51" s="142" t="s">
        <v>172</v>
      </c>
      <c r="B51" s="173" t="s">
        <v>1667</v>
      </c>
      <c r="C51" s="159">
        <v>2018</v>
      </c>
      <c r="D51" s="159" t="s">
        <v>173</v>
      </c>
      <c r="E51" s="157" t="s">
        <v>130</v>
      </c>
      <c r="F51" s="158" t="s">
        <v>130</v>
      </c>
      <c r="G51" s="726" t="s">
        <v>174</v>
      </c>
      <c r="H51" s="39">
        <v>5095.0236000000004</v>
      </c>
      <c r="I51" s="274">
        <v>4934.2094800000004</v>
      </c>
      <c r="J51" s="41">
        <v>161</v>
      </c>
      <c r="K51" s="15">
        <v>0</v>
      </c>
      <c r="L51" s="30">
        <v>0</v>
      </c>
      <c r="M51" s="30">
        <v>0</v>
      </c>
      <c r="N51" s="48">
        <v>160.81412</v>
      </c>
      <c r="O51" s="43">
        <v>0</v>
      </c>
      <c r="P51" s="9">
        <f t="shared" si="7"/>
        <v>160.81412</v>
      </c>
      <c r="Q51" s="44">
        <v>0</v>
      </c>
      <c r="R51" s="45">
        <v>0</v>
      </c>
      <c r="S51" s="52">
        <v>0</v>
      </c>
      <c r="T51" s="41">
        <v>0</v>
      </c>
      <c r="U51" s="330" t="s">
        <v>1682</v>
      </c>
      <c r="V51" s="12" t="s">
        <v>64</v>
      </c>
      <c r="W51" s="224" t="s">
        <v>625</v>
      </c>
    </row>
    <row r="52" spans="1:23" ht="33" customHeight="1" x14ac:dyDescent="0.25">
      <c r="A52" s="142" t="s">
        <v>175</v>
      </c>
      <c r="B52" s="173" t="s">
        <v>1668</v>
      </c>
      <c r="C52" s="159">
        <v>2018</v>
      </c>
      <c r="D52" s="159" t="s">
        <v>173</v>
      </c>
      <c r="E52" s="157" t="s">
        <v>130</v>
      </c>
      <c r="F52" s="158" t="s">
        <v>130</v>
      </c>
      <c r="G52" s="726" t="s">
        <v>176</v>
      </c>
      <c r="H52" s="39">
        <v>4700</v>
      </c>
      <c r="I52" s="274">
        <v>1168.8611599999999</v>
      </c>
      <c r="J52" s="41">
        <v>0</v>
      </c>
      <c r="K52" s="56">
        <v>3531.1388400000001</v>
      </c>
      <c r="L52" s="30">
        <v>0</v>
      </c>
      <c r="M52" s="30">
        <v>0</v>
      </c>
      <c r="N52" s="48">
        <v>3531.1388400000001</v>
      </c>
      <c r="O52" s="43">
        <v>0</v>
      </c>
      <c r="P52" s="9">
        <f t="shared" si="7"/>
        <v>3531.1388400000001</v>
      </c>
      <c r="Q52" s="44">
        <v>0</v>
      </c>
      <c r="R52" s="45">
        <v>0</v>
      </c>
      <c r="S52" s="52">
        <v>0</v>
      </c>
      <c r="T52" s="41">
        <v>0</v>
      </c>
      <c r="U52" s="330" t="s">
        <v>1784</v>
      </c>
      <c r="V52" s="12" t="s">
        <v>64</v>
      </c>
      <c r="W52" s="224" t="s">
        <v>610</v>
      </c>
    </row>
    <row r="53" spans="1:23" ht="33" customHeight="1" x14ac:dyDescent="0.25">
      <c r="A53" s="142" t="s">
        <v>177</v>
      </c>
      <c r="B53" s="173" t="s">
        <v>1789</v>
      </c>
      <c r="C53" s="159">
        <v>2018</v>
      </c>
      <c r="D53" s="159" t="s">
        <v>173</v>
      </c>
      <c r="E53" s="157" t="s">
        <v>130</v>
      </c>
      <c r="F53" s="158" t="s">
        <v>130</v>
      </c>
      <c r="G53" s="726" t="s">
        <v>178</v>
      </c>
      <c r="H53" s="39">
        <v>16418</v>
      </c>
      <c r="I53" s="274">
        <v>8372.8423299999995</v>
      </c>
      <c r="J53" s="41">
        <v>0</v>
      </c>
      <c r="K53" s="56">
        <v>8045.1576700000005</v>
      </c>
      <c r="L53" s="15">
        <v>0</v>
      </c>
      <c r="M53" s="15">
        <v>0</v>
      </c>
      <c r="N53" s="48">
        <v>8045.1576700000005</v>
      </c>
      <c r="O53" s="43">
        <v>0</v>
      </c>
      <c r="P53" s="9">
        <f t="shared" si="7"/>
        <v>8045.1576700000005</v>
      </c>
      <c r="Q53" s="44">
        <v>0</v>
      </c>
      <c r="R53" s="45">
        <v>0</v>
      </c>
      <c r="S53" s="52">
        <v>0</v>
      </c>
      <c r="T53" s="41">
        <v>0</v>
      </c>
      <c r="U53" s="330" t="s">
        <v>1784</v>
      </c>
      <c r="V53" s="12" t="s">
        <v>64</v>
      </c>
      <c r="W53" s="224" t="s">
        <v>610</v>
      </c>
    </row>
    <row r="54" spans="1:23" ht="33" customHeight="1" x14ac:dyDescent="0.25">
      <c r="A54" s="142" t="s">
        <v>179</v>
      </c>
      <c r="B54" s="173" t="s">
        <v>1790</v>
      </c>
      <c r="C54" s="159">
        <v>2018</v>
      </c>
      <c r="D54" s="159" t="s">
        <v>173</v>
      </c>
      <c r="E54" s="157" t="s">
        <v>130</v>
      </c>
      <c r="F54" s="158" t="s">
        <v>130</v>
      </c>
      <c r="G54" s="726" t="s">
        <v>180</v>
      </c>
      <c r="H54" s="39">
        <v>15085.66</v>
      </c>
      <c r="I54" s="274">
        <v>10275.105170000001</v>
      </c>
      <c r="J54" s="41">
        <v>4811</v>
      </c>
      <c r="K54" s="41">
        <v>0</v>
      </c>
      <c r="L54" s="56">
        <v>0</v>
      </c>
      <c r="M54" s="56">
        <v>0</v>
      </c>
      <c r="N54" s="48">
        <v>4810.5548299999991</v>
      </c>
      <c r="O54" s="43">
        <v>0</v>
      </c>
      <c r="P54" s="9">
        <f t="shared" si="7"/>
        <v>4810.5548299999991</v>
      </c>
      <c r="Q54" s="44">
        <v>0</v>
      </c>
      <c r="R54" s="45">
        <v>0</v>
      </c>
      <c r="S54" s="52">
        <v>0</v>
      </c>
      <c r="T54" s="41">
        <v>0</v>
      </c>
      <c r="U54" s="330" t="s">
        <v>1784</v>
      </c>
      <c r="V54" s="12" t="s">
        <v>64</v>
      </c>
      <c r="W54" s="224" t="s">
        <v>35</v>
      </c>
    </row>
    <row r="55" spans="1:23" s="418" customFormat="1" ht="33" customHeight="1" x14ac:dyDescent="0.2">
      <c r="A55" s="145" t="s">
        <v>181</v>
      </c>
      <c r="B55" s="318" t="s">
        <v>1791</v>
      </c>
      <c r="C55" s="140">
        <v>2018</v>
      </c>
      <c r="D55" s="140" t="s">
        <v>173</v>
      </c>
      <c r="E55" s="141" t="s">
        <v>130</v>
      </c>
      <c r="F55" s="151" t="s">
        <v>130</v>
      </c>
      <c r="G55" s="728" t="s">
        <v>182</v>
      </c>
      <c r="H55" s="85">
        <v>5244.66</v>
      </c>
      <c r="I55" s="275">
        <v>5244.6630100000002</v>
      </c>
      <c r="J55" s="32">
        <v>0</v>
      </c>
      <c r="K55" s="32">
        <v>0</v>
      </c>
      <c r="L55" s="32">
        <v>0</v>
      </c>
      <c r="M55" s="32">
        <v>0</v>
      </c>
      <c r="N55" s="271">
        <v>-3.0100000003585592E-3</v>
      </c>
      <c r="O55" s="43">
        <v>0</v>
      </c>
      <c r="P55" s="38">
        <f t="shared" si="7"/>
        <v>-3.0100000003585592E-3</v>
      </c>
      <c r="Q55" s="389">
        <v>0</v>
      </c>
      <c r="R55" s="390">
        <v>0</v>
      </c>
      <c r="S55" s="150">
        <v>0</v>
      </c>
      <c r="T55" s="32">
        <v>0</v>
      </c>
      <c r="U55" s="329" t="s">
        <v>1784</v>
      </c>
      <c r="V55" s="453" t="s">
        <v>77</v>
      </c>
      <c r="W55" s="136" t="s">
        <v>1784</v>
      </c>
    </row>
    <row r="56" spans="1:23" ht="33" customHeight="1" x14ac:dyDescent="0.25">
      <c r="A56" s="142" t="s">
        <v>183</v>
      </c>
      <c r="B56" s="173" t="s">
        <v>1814</v>
      </c>
      <c r="C56" s="159">
        <v>2018</v>
      </c>
      <c r="D56" s="159" t="s">
        <v>173</v>
      </c>
      <c r="E56" s="157" t="s">
        <v>130</v>
      </c>
      <c r="F56" s="158" t="s">
        <v>130</v>
      </c>
      <c r="G56" s="726" t="s">
        <v>184</v>
      </c>
      <c r="H56" s="39">
        <v>7647</v>
      </c>
      <c r="I56" s="274">
        <v>0</v>
      </c>
      <c r="J56" s="56">
        <v>7647</v>
      </c>
      <c r="K56" s="41">
        <v>0</v>
      </c>
      <c r="L56" s="41">
        <v>0</v>
      </c>
      <c r="M56" s="41">
        <v>0</v>
      </c>
      <c r="N56" s="48">
        <v>7647</v>
      </c>
      <c r="O56" s="43">
        <v>0</v>
      </c>
      <c r="P56" s="9">
        <f t="shared" si="7"/>
        <v>7647</v>
      </c>
      <c r="Q56" s="44">
        <v>0</v>
      </c>
      <c r="R56" s="45">
        <v>0</v>
      </c>
      <c r="S56" s="52">
        <v>0</v>
      </c>
      <c r="T56" s="41">
        <v>0</v>
      </c>
      <c r="U56" s="330" t="s">
        <v>1784</v>
      </c>
      <c r="V56" s="12" t="s">
        <v>64</v>
      </c>
      <c r="W56" s="224" t="s">
        <v>35</v>
      </c>
    </row>
    <row r="57" spans="1:23" ht="33" customHeight="1" x14ac:dyDescent="0.25">
      <c r="A57" s="142" t="s">
        <v>185</v>
      </c>
      <c r="B57" s="173" t="s">
        <v>1792</v>
      </c>
      <c r="C57" s="159">
        <v>2018</v>
      </c>
      <c r="D57" s="159" t="s">
        <v>173</v>
      </c>
      <c r="E57" s="157" t="s">
        <v>130</v>
      </c>
      <c r="F57" s="158" t="s">
        <v>130</v>
      </c>
      <c r="G57" s="726" t="s">
        <v>186</v>
      </c>
      <c r="H57" s="39">
        <v>20201.61</v>
      </c>
      <c r="I57" s="274">
        <v>530.69399999999996</v>
      </c>
      <c r="J57" s="41">
        <v>0</v>
      </c>
      <c r="K57" s="41">
        <v>0</v>
      </c>
      <c r="L57" s="41">
        <v>0</v>
      </c>
      <c r="M57" s="41">
        <v>0</v>
      </c>
      <c r="N57" s="48">
        <v>19670.916000000001</v>
      </c>
      <c r="O57" s="43">
        <v>0</v>
      </c>
      <c r="P57" s="9">
        <f t="shared" si="7"/>
        <v>19670.916000000001</v>
      </c>
      <c r="Q57" s="44">
        <v>0</v>
      </c>
      <c r="R57" s="45">
        <v>0</v>
      </c>
      <c r="S57" s="52">
        <v>0</v>
      </c>
      <c r="T57" s="41">
        <v>0</v>
      </c>
      <c r="U57" s="330" t="s">
        <v>1784</v>
      </c>
      <c r="V57" s="12" t="s">
        <v>64</v>
      </c>
      <c r="W57" s="224" t="s">
        <v>625</v>
      </c>
    </row>
    <row r="58" spans="1:23" ht="33" customHeight="1" x14ac:dyDescent="0.25">
      <c r="A58" s="142" t="s">
        <v>187</v>
      </c>
      <c r="B58" s="173" t="s">
        <v>1793</v>
      </c>
      <c r="C58" s="159">
        <v>2018</v>
      </c>
      <c r="D58" s="159" t="s">
        <v>173</v>
      </c>
      <c r="E58" s="157" t="s">
        <v>130</v>
      </c>
      <c r="F58" s="158" t="s">
        <v>130</v>
      </c>
      <c r="G58" s="729" t="s">
        <v>188</v>
      </c>
      <c r="H58" s="39">
        <v>26633.79</v>
      </c>
      <c r="I58" s="57">
        <v>0</v>
      </c>
      <c r="J58" s="56">
        <v>26634.79</v>
      </c>
      <c r="K58" s="41">
        <v>0</v>
      </c>
      <c r="L58" s="41">
        <v>0</v>
      </c>
      <c r="M58" s="41">
        <v>0</v>
      </c>
      <c r="N58" s="48">
        <v>26633.79</v>
      </c>
      <c r="O58" s="43">
        <v>0</v>
      </c>
      <c r="P58" s="9">
        <f t="shared" si="7"/>
        <v>26633.79</v>
      </c>
      <c r="Q58" s="44">
        <v>0</v>
      </c>
      <c r="R58" s="45">
        <v>0</v>
      </c>
      <c r="S58" s="52">
        <v>0</v>
      </c>
      <c r="T58" s="41">
        <v>0</v>
      </c>
      <c r="U58" s="330" t="s">
        <v>1784</v>
      </c>
      <c r="V58" s="12" t="s">
        <v>64</v>
      </c>
      <c r="W58" s="224" t="s">
        <v>35</v>
      </c>
    </row>
    <row r="59" spans="1:23" ht="33" customHeight="1" x14ac:dyDescent="0.25">
      <c r="A59" s="142" t="s">
        <v>189</v>
      </c>
      <c r="B59" s="173" t="s">
        <v>1794</v>
      </c>
      <c r="C59" s="159">
        <v>2018</v>
      </c>
      <c r="D59" s="159" t="s">
        <v>173</v>
      </c>
      <c r="E59" s="157" t="s">
        <v>130</v>
      </c>
      <c r="F59" s="158" t="s">
        <v>130</v>
      </c>
      <c r="G59" s="726" t="s">
        <v>190</v>
      </c>
      <c r="H59" s="39">
        <v>21718.400000000001</v>
      </c>
      <c r="I59" s="274">
        <v>5333.8653800000002</v>
      </c>
      <c r="J59" s="56">
        <v>16384.534620000002</v>
      </c>
      <c r="K59" s="41">
        <v>0</v>
      </c>
      <c r="L59" s="41">
        <v>0</v>
      </c>
      <c r="M59" s="41">
        <v>0</v>
      </c>
      <c r="N59" s="48">
        <v>16384.534620000002</v>
      </c>
      <c r="O59" s="43">
        <v>0</v>
      </c>
      <c r="P59" s="9">
        <f t="shared" si="7"/>
        <v>16384.534620000002</v>
      </c>
      <c r="Q59" s="44">
        <v>0</v>
      </c>
      <c r="R59" s="45">
        <v>0</v>
      </c>
      <c r="S59" s="52">
        <v>0</v>
      </c>
      <c r="T59" s="41">
        <v>0</v>
      </c>
      <c r="U59" s="330" t="s">
        <v>1784</v>
      </c>
      <c r="V59" s="12" t="s">
        <v>64</v>
      </c>
      <c r="W59" s="224" t="s">
        <v>35</v>
      </c>
    </row>
    <row r="60" spans="1:23" ht="33" customHeight="1" x14ac:dyDescent="0.25">
      <c r="A60" s="142" t="s">
        <v>191</v>
      </c>
      <c r="B60" s="173" t="s">
        <v>1796</v>
      </c>
      <c r="C60" s="159">
        <v>2018</v>
      </c>
      <c r="D60" s="159" t="s">
        <v>173</v>
      </c>
      <c r="E60" s="157" t="s">
        <v>130</v>
      </c>
      <c r="F60" s="158" t="s">
        <v>130</v>
      </c>
      <c r="G60" s="726" t="s">
        <v>192</v>
      </c>
      <c r="H60" s="39">
        <v>5259.97</v>
      </c>
      <c r="I60" s="274">
        <v>1174.0888600000001</v>
      </c>
      <c r="J60" s="56">
        <v>4085.8811400000004</v>
      </c>
      <c r="K60" s="41">
        <v>0</v>
      </c>
      <c r="L60" s="41">
        <v>0</v>
      </c>
      <c r="M60" s="41">
        <v>0</v>
      </c>
      <c r="N60" s="48">
        <v>4085.8811400000004</v>
      </c>
      <c r="O60" s="43">
        <v>0</v>
      </c>
      <c r="P60" s="9">
        <f t="shared" si="7"/>
        <v>4085.8811400000004</v>
      </c>
      <c r="Q60" s="44">
        <v>0</v>
      </c>
      <c r="R60" s="45">
        <v>0</v>
      </c>
      <c r="S60" s="52">
        <v>0</v>
      </c>
      <c r="T60" s="41">
        <v>0</v>
      </c>
      <c r="U60" s="330" t="s">
        <v>1784</v>
      </c>
      <c r="V60" s="12" t="s">
        <v>64</v>
      </c>
      <c r="W60" s="224" t="s">
        <v>625</v>
      </c>
    </row>
    <row r="61" spans="1:23" ht="33" customHeight="1" x14ac:dyDescent="0.25">
      <c r="A61" s="142" t="s">
        <v>193</v>
      </c>
      <c r="B61" s="173" t="s">
        <v>1814</v>
      </c>
      <c r="C61" s="159">
        <v>2018</v>
      </c>
      <c r="D61" s="159" t="s">
        <v>173</v>
      </c>
      <c r="E61" s="157" t="s">
        <v>130</v>
      </c>
      <c r="F61" s="158" t="s">
        <v>130</v>
      </c>
      <c r="G61" s="726" t="s">
        <v>194</v>
      </c>
      <c r="H61" s="39">
        <v>3499.85</v>
      </c>
      <c r="I61" s="274">
        <v>0</v>
      </c>
      <c r="J61" s="41">
        <v>0</v>
      </c>
      <c r="K61" s="56">
        <v>3499.85</v>
      </c>
      <c r="L61" s="41">
        <v>0</v>
      </c>
      <c r="M61" s="41">
        <v>0</v>
      </c>
      <c r="N61" s="48">
        <v>3499.85</v>
      </c>
      <c r="O61" s="43">
        <v>0</v>
      </c>
      <c r="P61" s="9">
        <f t="shared" si="7"/>
        <v>3499.85</v>
      </c>
      <c r="Q61" s="44">
        <v>0</v>
      </c>
      <c r="R61" s="45">
        <v>0</v>
      </c>
      <c r="S61" s="52">
        <v>0</v>
      </c>
      <c r="T61" s="41">
        <v>0</v>
      </c>
      <c r="U61" s="330" t="s">
        <v>1784</v>
      </c>
      <c r="V61" s="12" t="s">
        <v>64</v>
      </c>
      <c r="W61" s="224" t="s">
        <v>610</v>
      </c>
    </row>
    <row r="62" spans="1:23" ht="33" customHeight="1" x14ac:dyDescent="0.25">
      <c r="A62" s="142" t="s">
        <v>195</v>
      </c>
      <c r="B62" s="173" t="s">
        <v>1814</v>
      </c>
      <c r="C62" s="159">
        <v>2018</v>
      </c>
      <c r="D62" s="159" t="s">
        <v>173</v>
      </c>
      <c r="E62" s="157" t="s">
        <v>130</v>
      </c>
      <c r="F62" s="158" t="s">
        <v>130</v>
      </c>
      <c r="G62" s="729" t="s">
        <v>196</v>
      </c>
      <c r="H62" s="39">
        <v>9928.0499999999993</v>
      </c>
      <c r="I62" s="57">
        <v>0</v>
      </c>
      <c r="J62" s="41">
        <v>9928.0499999999993</v>
      </c>
      <c r="K62" s="41">
        <v>0</v>
      </c>
      <c r="L62" s="41">
        <v>0</v>
      </c>
      <c r="M62" s="41">
        <v>0</v>
      </c>
      <c r="N62" s="48">
        <v>9928.0499999999993</v>
      </c>
      <c r="O62" s="43">
        <v>0</v>
      </c>
      <c r="P62" s="9">
        <f t="shared" si="7"/>
        <v>9928.0499999999993</v>
      </c>
      <c r="Q62" s="44">
        <v>0</v>
      </c>
      <c r="R62" s="45">
        <v>0</v>
      </c>
      <c r="S62" s="52">
        <v>0</v>
      </c>
      <c r="T62" s="41">
        <v>0</v>
      </c>
      <c r="U62" s="330" t="s">
        <v>1682</v>
      </c>
      <c r="V62" s="12" t="s">
        <v>64</v>
      </c>
      <c r="W62" s="224" t="s">
        <v>1342</v>
      </c>
    </row>
    <row r="63" spans="1:23" ht="33" customHeight="1" x14ac:dyDescent="0.25">
      <c r="A63" s="142" t="s">
        <v>197</v>
      </c>
      <c r="B63" s="173" t="s">
        <v>1795</v>
      </c>
      <c r="C63" s="159">
        <v>2018</v>
      </c>
      <c r="D63" s="159" t="s">
        <v>173</v>
      </c>
      <c r="E63" s="157" t="s">
        <v>130</v>
      </c>
      <c r="F63" s="158" t="s">
        <v>130</v>
      </c>
      <c r="G63" s="729" t="s">
        <v>198</v>
      </c>
      <c r="H63" s="39">
        <v>28742.46</v>
      </c>
      <c r="I63" s="274">
        <v>12055.275900000001</v>
      </c>
      <c r="J63" s="56">
        <v>16687.184099999999</v>
      </c>
      <c r="K63" s="41">
        <v>0</v>
      </c>
      <c r="L63" s="41">
        <v>0</v>
      </c>
      <c r="M63" s="41">
        <v>0</v>
      </c>
      <c r="N63" s="48">
        <v>16687.184099999999</v>
      </c>
      <c r="O63" s="43">
        <v>0</v>
      </c>
      <c r="P63" s="9">
        <f t="shared" si="7"/>
        <v>16687.184099999999</v>
      </c>
      <c r="Q63" s="44">
        <v>0</v>
      </c>
      <c r="R63" s="45">
        <v>0</v>
      </c>
      <c r="S63" s="52">
        <v>0</v>
      </c>
      <c r="T63" s="41">
        <v>0</v>
      </c>
      <c r="U63" s="330" t="s">
        <v>1784</v>
      </c>
      <c r="V63" s="12" t="s">
        <v>64</v>
      </c>
      <c r="W63" s="224" t="s">
        <v>625</v>
      </c>
    </row>
    <row r="64" spans="1:23" ht="33" customHeight="1" x14ac:dyDescent="0.25">
      <c r="A64" s="142" t="s">
        <v>199</v>
      </c>
      <c r="B64" s="173" t="s">
        <v>1669</v>
      </c>
      <c r="C64" s="159">
        <v>2018</v>
      </c>
      <c r="D64" s="159" t="s">
        <v>173</v>
      </c>
      <c r="E64" s="157" t="s">
        <v>130</v>
      </c>
      <c r="F64" s="158" t="s">
        <v>130</v>
      </c>
      <c r="G64" s="729" t="s">
        <v>200</v>
      </c>
      <c r="H64" s="39">
        <v>400</v>
      </c>
      <c r="I64" s="274">
        <v>0</v>
      </c>
      <c r="J64" s="41">
        <v>0</v>
      </c>
      <c r="K64" s="56">
        <v>400</v>
      </c>
      <c r="L64" s="41">
        <v>0</v>
      </c>
      <c r="M64" s="41">
        <v>0</v>
      </c>
      <c r="N64" s="48">
        <v>400</v>
      </c>
      <c r="O64" s="43">
        <v>0</v>
      </c>
      <c r="P64" s="9">
        <f t="shared" si="7"/>
        <v>400</v>
      </c>
      <c r="Q64" s="44">
        <v>0</v>
      </c>
      <c r="R64" s="45">
        <v>0</v>
      </c>
      <c r="S64" s="52">
        <v>0</v>
      </c>
      <c r="T64" s="41">
        <v>0</v>
      </c>
      <c r="U64" s="330" t="s">
        <v>1784</v>
      </c>
      <c r="V64" s="12" t="s">
        <v>64</v>
      </c>
      <c r="W64" s="224" t="s">
        <v>610</v>
      </c>
    </row>
    <row r="65" spans="1:23" ht="33" customHeight="1" x14ac:dyDescent="0.25">
      <c r="A65" s="142" t="s">
        <v>201</v>
      </c>
      <c r="B65" s="173" t="s">
        <v>1670</v>
      </c>
      <c r="C65" s="159">
        <v>2018</v>
      </c>
      <c r="D65" s="159" t="s">
        <v>173</v>
      </c>
      <c r="E65" s="157" t="s">
        <v>130</v>
      </c>
      <c r="F65" s="158" t="s">
        <v>130</v>
      </c>
      <c r="G65" s="726" t="s">
        <v>202</v>
      </c>
      <c r="H65" s="39">
        <v>560</v>
      </c>
      <c r="I65" s="274">
        <v>0</v>
      </c>
      <c r="J65" s="41">
        <v>0</v>
      </c>
      <c r="K65" s="56">
        <v>560</v>
      </c>
      <c r="L65" s="41">
        <v>0</v>
      </c>
      <c r="M65" s="41">
        <v>0</v>
      </c>
      <c r="N65" s="48">
        <v>560</v>
      </c>
      <c r="O65" s="43">
        <v>0</v>
      </c>
      <c r="P65" s="9">
        <f t="shared" si="7"/>
        <v>560</v>
      </c>
      <c r="Q65" s="44">
        <v>0</v>
      </c>
      <c r="R65" s="45">
        <v>0</v>
      </c>
      <c r="S65" s="52">
        <v>0</v>
      </c>
      <c r="T65" s="41">
        <v>0</v>
      </c>
      <c r="U65" s="330" t="s">
        <v>1784</v>
      </c>
      <c r="V65" s="12" t="s">
        <v>64</v>
      </c>
      <c r="W65" s="224" t="s">
        <v>610</v>
      </c>
    </row>
    <row r="66" spans="1:23" s="418" customFormat="1" ht="33" customHeight="1" x14ac:dyDescent="0.2">
      <c r="A66" s="145" t="s">
        <v>203</v>
      </c>
      <c r="B66" s="318" t="s">
        <v>1671</v>
      </c>
      <c r="C66" s="140">
        <v>2018</v>
      </c>
      <c r="D66" s="140" t="s">
        <v>173</v>
      </c>
      <c r="E66" s="141" t="s">
        <v>130</v>
      </c>
      <c r="F66" s="151" t="s">
        <v>130</v>
      </c>
      <c r="G66" s="730" t="s">
        <v>204</v>
      </c>
      <c r="H66" s="85">
        <v>1539.41</v>
      </c>
      <c r="I66" s="275">
        <v>1539.4138700000001</v>
      </c>
      <c r="J66" s="32">
        <v>0</v>
      </c>
      <c r="K66" s="258">
        <v>-3.8700000000062573E-3</v>
      </c>
      <c r="L66" s="32">
        <v>0</v>
      </c>
      <c r="M66" s="32">
        <v>0</v>
      </c>
      <c r="N66" s="271">
        <v>-3.8700000000062573E-3</v>
      </c>
      <c r="O66" s="43">
        <v>0</v>
      </c>
      <c r="P66" s="38">
        <f t="shared" si="7"/>
        <v>-3.8700000000062573E-3</v>
      </c>
      <c r="Q66" s="389">
        <v>0</v>
      </c>
      <c r="R66" s="390">
        <v>0</v>
      </c>
      <c r="S66" s="150">
        <v>0</v>
      </c>
      <c r="T66" s="32">
        <v>0</v>
      </c>
      <c r="U66" s="329" t="s">
        <v>1784</v>
      </c>
      <c r="V66" s="453" t="s">
        <v>77</v>
      </c>
      <c r="W66" s="136" t="s">
        <v>1784</v>
      </c>
    </row>
    <row r="67" spans="1:23" ht="33" customHeight="1" x14ac:dyDescent="0.25">
      <c r="A67" s="142" t="s">
        <v>205</v>
      </c>
      <c r="B67" s="173" t="s">
        <v>1672</v>
      </c>
      <c r="C67" s="159">
        <v>2018</v>
      </c>
      <c r="D67" s="159" t="s">
        <v>173</v>
      </c>
      <c r="E67" s="157" t="s">
        <v>130</v>
      </c>
      <c r="F67" s="158" t="s">
        <v>130</v>
      </c>
      <c r="G67" s="726" t="s">
        <v>206</v>
      </c>
      <c r="H67" s="39">
        <v>2289.31</v>
      </c>
      <c r="I67" s="274">
        <v>0</v>
      </c>
      <c r="J67" s="41">
        <v>0</v>
      </c>
      <c r="K67" s="56">
        <v>2289.31</v>
      </c>
      <c r="L67" s="41">
        <v>0</v>
      </c>
      <c r="M67" s="41">
        <v>0</v>
      </c>
      <c r="N67" s="48">
        <v>2289.31</v>
      </c>
      <c r="O67" s="43">
        <v>0</v>
      </c>
      <c r="P67" s="9">
        <f t="shared" si="7"/>
        <v>2289.31</v>
      </c>
      <c r="Q67" s="44">
        <v>0</v>
      </c>
      <c r="R67" s="45">
        <v>0</v>
      </c>
      <c r="S67" s="52">
        <v>0</v>
      </c>
      <c r="T67" s="41">
        <v>0</v>
      </c>
      <c r="U67" s="330" t="s">
        <v>1784</v>
      </c>
      <c r="V67" s="12" t="s">
        <v>64</v>
      </c>
      <c r="W67" s="224" t="s">
        <v>610</v>
      </c>
    </row>
    <row r="68" spans="1:23" ht="33" customHeight="1" x14ac:dyDescent="0.25">
      <c r="A68" s="142" t="s">
        <v>207</v>
      </c>
      <c r="B68" s="173" t="s">
        <v>1673</v>
      </c>
      <c r="C68" s="159">
        <v>2018</v>
      </c>
      <c r="D68" s="159" t="s">
        <v>173</v>
      </c>
      <c r="E68" s="157" t="s">
        <v>130</v>
      </c>
      <c r="F68" s="158" t="s">
        <v>130</v>
      </c>
      <c r="G68" s="894" t="s">
        <v>208</v>
      </c>
      <c r="H68" s="39">
        <v>7234.14</v>
      </c>
      <c r="I68" s="274">
        <v>0</v>
      </c>
      <c r="J68" s="41">
        <v>0</v>
      </c>
      <c r="K68" s="56">
        <v>7234.14</v>
      </c>
      <c r="L68" s="41">
        <v>0</v>
      </c>
      <c r="M68" s="41">
        <v>0</v>
      </c>
      <c r="N68" s="48">
        <v>7234.14</v>
      </c>
      <c r="O68" s="43">
        <v>0</v>
      </c>
      <c r="P68" s="9">
        <f t="shared" si="7"/>
        <v>7234.14</v>
      </c>
      <c r="Q68" s="44">
        <v>0</v>
      </c>
      <c r="R68" s="45">
        <v>0</v>
      </c>
      <c r="S68" s="52">
        <v>0</v>
      </c>
      <c r="T68" s="41">
        <v>0</v>
      </c>
      <c r="U68" s="330" t="s">
        <v>1784</v>
      </c>
      <c r="V68" s="12" t="s">
        <v>64</v>
      </c>
      <c r="W68" s="224" t="s">
        <v>610</v>
      </c>
    </row>
    <row r="69" spans="1:23" ht="37.5" customHeight="1" x14ac:dyDescent="0.25">
      <c r="A69" s="142" t="s">
        <v>209</v>
      </c>
      <c r="B69" s="173" t="s">
        <v>1814</v>
      </c>
      <c r="C69" s="159">
        <v>2018</v>
      </c>
      <c r="D69" s="159" t="s">
        <v>173</v>
      </c>
      <c r="E69" s="157" t="s">
        <v>130</v>
      </c>
      <c r="F69" s="158" t="s">
        <v>130</v>
      </c>
      <c r="G69" s="894" t="s">
        <v>210</v>
      </c>
      <c r="H69" s="39">
        <v>13322.95</v>
      </c>
      <c r="I69" s="274">
        <v>0</v>
      </c>
      <c r="J69" s="41">
        <v>0</v>
      </c>
      <c r="K69" s="56">
        <v>13322.95</v>
      </c>
      <c r="L69" s="41">
        <v>0</v>
      </c>
      <c r="M69" s="41">
        <v>0</v>
      </c>
      <c r="N69" s="48">
        <v>13322.95</v>
      </c>
      <c r="O69" s="43">
        <v>0</v>
      </c>
      <c r="P69" s="9">
        <f t="shared" si="7"/>
        <v>13322.95</v>
      </c>
      <c r="Q69" s="44">
        <v>0</v>
      </c>
      <c r="R69" s="45">
        <v>0</v>
      </c>
      <c r="S69" s="52">
        <v>0</v>
      </c>
      <c r="T69" s="41">
        <v>0</v>
      </c>
      <c r="U69" s="330" t="s">
        <v>1784</v>
      </c>
      <c r="V69" s="12" t="s">
        <v>64</v>
      </c>
      <c r="W69" s="224" t="s">
        <v>610</v>
      </c>
    </row>
    <row r="70" spans="1:23" ht="39.75" customHeight="1" x14ac:dyDescent="0.25">
      <c r="A70" s="142" t="s">
        <v>211</v>
      </c>
      <c r="B70" s="173" t="s">
        <v>1814</v>
      </c>
      <c r="C70" s="159">
        <v>2018</v>
      </c>
      <c r="D70" s="159" t="s">
        <v>173</v>
      </c>
      <c r="E70" s="157" t="s">
        <v>130</v>
      </c>
      <c r="F70" s="158" t="s">
        <v>130</v>
      </c>
      <c r="G70" s="894" t="s">
        <v>212</v>
      </c>
      <c r="H70" s="39">
        <v>2648.72</v>
      </c>
      <c r="I70" s="274">
        <v>0</v>
      </c>
      <c r="J70" s="41">
        <v>0</v>
      </c>
      <c r="K70" s="56">
        <v>2648.72</v>
      </c>
      <c r="L70" s="41">
        <v>0</v>
      </c>
      <c r="M70" s="41">
        <v>0</v>
      </c>
      <c r="N70" s="48">
        <v>2648.72</v>
      </c>
      <c r="O70" s="43">
        <v>0</v>
      </c>
      <c r="P70" s="9">
        <f t="shared" si="7"/>
        <v>2648.72</v>
      </c>
      <c r="Q70" s="44">
        <v>0</v>
      </c>
      <c r="R70" s="45">
        <v>0</v>
      </c>
      <c r="S70" s="52">
        <v>0</v>
      </c>
      <c r="T70" s="41">
        <v>0</v>
      </c>
      <c r="U70" s="330" t="s">
        <v>1784</v>
      </c>
      <c r="V70" s="12" t="s">
        <v>64</v>
      </c>
      <c r="W70" s="224" t="s">
        <v>610</v>
      </c>
    </row>
    <row r="71" spans="1:23" ht="33" customHeight="1" x14ac:dyDescent="0.25">
      <c r="A71" s="142" t="s">
        <v>213</v>
      </c>
      <c r="B71" s="173" t="s">
        <v>1797</v>
      </c>
      <c r="C71" s="159">
        <v>2018</v>
      </c>
      <c r="D71" s="159" t="s">
        <v>173</v>
      </c>
      <c r="E71" s="157" t="s">
        <v>130</v>
      </c>
      <c r="F71" s="158" t="s">
        <v>130</v>
      </c>
      <c r="G71" s="729" t="s">
        <v>214</v>
      </c>
      <c r="H71" s="39">
        <v>7067.45</v>
      </c>
      <c r="I71" s="274">
        <v>1210</v>
      </c>
      <c r="J71" s="56">
        <v>5857.45</v>
      </c>
      <c r="K71" s="56">
        <v>0</v>
      </c>
      <c r="L71" s="41">
        <v>0</v>
      </c>
      <c r="M71" s="41">
        <v>0</v>
      </c>
      <c r="N71" s="48">
        <v>5857.45</v>
      </c>
      <c r="O71" s="43">
        <v>0</v>
      </c>
      <c r="P71" s="9">
        <f t="shared" si="7"/>
        <v>5857.45</v>
      </c>
      <c r="Q71" s="44">
        <v>0</v>
      </c>
      <c r="R71" s="45">
        <v>0</v>
      </c>
      <c r="S71" s="52">
        <v>0</v>
      </c>
      <c r="T71" s="41">
        <v>0</v>
      </c>
      <c r="U71" s="330" t="s">
        <v>1784</v>
      </c>
      <c r="V71" s="12" t="s">
        <v>64</v>
      </c>
      <c r="W71" s="224" t="s">
        <v>35</v>
      </c>
    </row>
    <row r="72" spans="1:23" ht="33" customHeight="1" x14ac:dyDescent="0.25">
      <c r="A72" s="142" t="s">
        <v>215</v>
      </c>
      <c r="B72" s="173" t="s">
        <v>1814</v>
      </c>
      <c r="C72" s="159">
        <v>2018</v>
      </c>
      <c r="D72" s="159" t="s">
        <v>173</v>
      </c>
      <c r="E72" s="157" t="s">
        <v>130</v>
      </c>
      <c r="F72" s="158" t="s">
        <v>130</v>
      </c>
      <c r="G72" s="729" t="s">
        <v>216</v>
      </c>
      <c r="H72" s="39">
        <v>3751</v>
      </c>
      <c r="I72" s="57">
        <v>0</v>
      </c>
      <c r="J72" s="41">
        <v>3751</v>
      </c>
      <c r="K72" s="41">
        <v>0</v>
      </c>
      <c r="L72" s="41">
        <v>0</v>
      </c>
      <c r="M72" s="41">
        <v>0</v>
      </c>
      <c r="N72" s="48">
        <v>3751</v>
      </c>
      <c r="O72" s="43">
        <v>0</v>
      </c>
      <c r="P72" s="9">
        <f t="shared" si="7"/>
        <v>3751</v>
      </c>
      <c r="Q72" s="44">
        <v>0</v>
      </c>
      <c r="R72" s="45">
        <v>0</v>
      </c>
      <c r="S72" s="52">
        <v>0</v>
      </c>
      <c r="T72" s="41">
        <v>0</v>
      </c>
      <c r="U72" s="330" t="s">
        <v>1784</v>
      </c>
      <c r="V72" s="12" t="s">
        <v>64</v>
      </c>
      <c r="W72" s="224" t="s">
        <v>35</v>
      </c>
    </row>
    <row r="73" spans="1:23" ht="33" customHeight="1" x14ac:dyDescent="0.25">
      <c r="A73" s="142" t="s">
        <v>217</v>
      </c>
      <c r="B73" s="173" t="s">
        <v>1814</v>
      </c>
      <c r="C73" s="159">
        <v>2018</v>
      </c>
      <c r="D73" s="159" t="s">
        <v>173</v>
      </c>
      <c r="E73" s="157" t="s">
        <v>130</v>
      </c>
      <c r="F73" s="158" t="s">
        <v>130</v>
      </c>
      <c r="G73" s="894" t="s">
        <v>218</v>
      </c>
      <c r="H73" s="39">
        <v>10797.17</v>
      </c>
      <c r="I73" s="57">
        <v>0</v>
      </c>
      <c r="J73" s="41">
        <v>10797.17</v>
      </c>
      <c r="K73" s="41">
        <v>0</v>
      </c>
      <c r="L73" s="41">
        <v>0</v>
      </c>
      <c r="M73" s="41">
        <v>0</v>
      </c>
      <c r="N73" s="48">
        <v>10797.17</v>
      </c>
      <c r="O73" s="43">
        <v>0</v>
      </c>
      <c r="P73" s="9">
        <f t="shared" si="7"/>
        <v>10797.17</v>
      </c>
      <c r="Q73" s="44">
        <v>0</v>
      </c>
      <c r="R73" s="45">
        <v>0</v>
      </c>
      <c r="S73" s="52">
        <v>0</v>
      </c>
      <c r="T73" s="41">
        <v>0</v>
      </c>
      <c r="U73" s="330" t="s">
        <v>1784</v>
      </c>
      <c r="V73" s="12" t="s">
        <v>64</v>
      </c>
      <c r="W73" s="224" t="s">
        <v>35</v>
      </c>
    </row>
    <row r="74" spans="1:23" ht="33" customHeight="1" x14ac:dyDescent="0.25">
      <c r="A74" s="142" t="s">
        <v>219</v>
      </c>
      <c r="B74" s="173" t="s">
        <v>1814</v>
      </c>
      <c r="C74" s="159">
        <v>2018</v>
      </c>
      <c r="D74" s="159" t="s">
        <v>173</v>
      </c>
      <c r="E74" s="157" t="s">
        <v>130</v>
      </c>
      <c r="F74" s="158" t="s">
        <v>130</v>
      </c>
      <c r="G74" s="729" t="s">
        <v>220</v>
      </c>
      <c r="H74" s="39">
        <v>6338.06</v>
      </c>
      <c r="I74" s="274">
        <v>0</v>
      </c>
      <c r="J74" s="56">
        <v>6338.06</v>
      </c>
      <c r="K74" s="41">
        <v>0</v>
      </c>
      <c r="L74" s="41">
        <v>0</v>
      </c>
      <c r="M74" s="41">
        <v>0</v>
      </c>
      <c r="N74" s="48">
        <v>6338.06</v>
      </c>
      <c r="O74" s="43">
        <v>0</v>
      </c>
      <c r="P74" s="9">
        <f t="shared" si="7"/>
        <v>6338.06</v>
      </c>
      <c r="Q74" s="44">
        <v>0</v>
      </c>
      <c r="R74" s="45">
        <v>0</v>
      </c>
      <c r="S74" s="52">
        <v>0</v>
      </c>
      <c r="T74" s="41">
        <v>0</v>
      </c>
      <c r="U74" s="330" t="s">
        <v>1784</v>
      </c>
      <c r="V74" s="12" t="s">
        <v>64</v>
      </c>
      <c r="W74" s="224" t="s">
        <v>35</v>
      </c>
    </row>
    <row r="75" spans="1:23" ht="33" customHeight="1" x14ac:dyDescent="0.25">
      <c r="A75" s="142" t="s">
        <v>221</v>
      </c>
      <c r="B75" s="173" t="s">
        <v>1814</v>
      </c>
      <c r="C75" s="159">
        <v>2018</v>
      </c>
      <c r="D75" s="159" t="s">
        <v>173</v>
      </c>
      <c r="E75" s="157" t="s">
        <v>130</v>
      </c>
      <c r="F75" s="158" t="s">
        <v>130</v>
      </c>
      <c r="G75" s="729" t="s">
        <v>222</v>
      </c>
      <c r="H75" s="39">
        <v>6848.31</v>
      </c>
      <c r="I75" s="274">
        <v>0</v>
      </c>
      <c r="J75" s="41">
        <v>0</v>
      </c>
      <c r="K75" s="56">
        <v>6848.31</v>
      </c>
      <c r="L75" s="41">
        <v>0</v>
      </c>
      <c r="M75" s="41">
        <v>0</v>
      </c>
      <c r="N75" s="48">
        <v>6848.31</v>
      </c>
      <c r="O75" s="43">
        <v>0</v>
      </c>
      <c r="P75" s="9">
        <f t="shared" ref="P75:P106" si="8">N75+O75</f>
        <v>6848.31</v>
      </c>
      <c r="Q75" s="44">
        <v>0</v>
      </c>
      <c r="R75" s="45">
        <v>0</v>
      </c>
      <c r="S75" s="52">
        <v>0</v>
      </c>
      <c r="T75" s="41">
        <v>0</v>
      </c>
      <c r="U75" s="330" t="s">
        <v>1784</v>
      </c>
      <c r="V75" s="12" t="s">
        <v>64</v>
      </c>
      <c r="W75" s="224" t="s">
        <v>610</v>
      </c>
    </row>
    <row r="76" spans="1:23" ht="33" customHeight="1" x14ac:dyDescent="0.25">
      <c r="A76" s="142" t="s">
        <v>223</v>
      </c>
      <c r="B76" s="173" t="s">
        <v>1798</v>
      </c>
      <c r="C76" s="159">
        <v>2018</v>
      </c>
      <c r="D76" s="159" t="s">
        <v>173</v>
      </c>
      <c r="E76" s="157" t="s">
        <v>130</v>
      </c>
      <c r="F76" s="158" t="s">
        <v>130</v>
      </c>
      <c r="G76" s="729" t="s">
        <v>224</v>
      </c>
      <c r="H76" s="39">
        <v>6586.12</v>
      </c>
      <c r="I76" s="274">
        <v>6522.60664</v>
      </c>
      <c r="J76" s="41">
        <v>64</v>
      </c>
      <c r="K76" s="41">
        <v>0</v>
      </c>
      <c r="L76" s="41">
        <v>0</v>
      </c>
      <c r="M76" s="41">
        <v>0</v>
      </c>
      <c r="N76" s="48">
        <v>63.513359999999921</v>
      </c>
      <c r="O76" s="43">
        <v>0</v>
      </c>
      <c r="P76" s="9">
        <f t="shared" si="8"/>
        <v>63.513359999999921</v>
      </c>
      <c r="Q76" s="44">
        <v>0</v>
      </c>
      <c r="R76" s="45">
        <v>0</v>
      </c>
      <c r="S76" s="52">
        <v>0</v>
      </c>
      <c r="T76" s="41">
        <v>0</v>
      </c>
      <c r="U76" s="330" t="s">
        <v>1784</v>
      </c>
      <c r="V76" s="12" t="s">
        <v>64</v>
      </c>
      <c r="W76" s="224" t="s">
        <v>35</v>
      </c>
    </row>
    <row r="77" spans="1:23" ht="33" customHeight="1" x14ac:dyDescent="0.25">
      <c r="A77" s="142" t="s">
        <v>225</v>
      </c>
      <c r="B77" s="173" t="s">
        <v>1814</v>
      </c>
      <c r="C77" s="159">
        <v>2018</v>
      </c>
      <c r="D77" s="159" t="s">
        <v>173</v>
      </c>
      <c r="E77" s="157" t="s">
        <v>130</v>
      </c>
      <c r="F77" s="158" t="s">
        <v>130</v>
      </c>
      <c r="G77" s="729" t="s">
        <v>226</v>
      </c>
      <c r="H77" s="39">
        <v>10689.76</v>
      </c>
      <c r="I77" s="274">
        <v>0</v>
      </c>
      <c r="J77" s="41">
        <v>0</v>
      </c>
      <c r="K77" s="56">
        <v>10689.76</v>
      </c>
      <c r="L77" s="41">
        <v>0</v>
      </c>
      <c r="M77" s="41">
        <v>0</v>
      </c>
      <c r="N77" s="48">
        <v>10689.76</v>
      </c>
      <c r="O77" s="43">
        <v>0</v>
      </c>
      <c r="P77" s="9">
        <f t="shared" si="8"/>
        <v>10689.76</v>
      </c>
      <c r="Q77" s="44">
        <v>0</v>
      </c>
      <c r="R77" s="45">
        <v>0</v>
      </c>
      <c r="S77" s="52">
        <v>0</v>
      </c>
      <c r="T77" s="41">
        <v>0</v>
      </c>
      <c r="U77" s="330" t="s">
        <v>1784</v>
      </c>
      <c r="V77" s="12" t="s">
        <v>64</v>
      </c>
      <c r="W77" s="224" t="s">
        <v>610</v>
      </c>
    </row>
    <row r="78" spans="1:23" ht="33" customHeight="1" x14ac:dyDescent="0.25">
      <c r="A78" s="142" t="s">
        <v>227</v>
      </c>
      <c r="B78" s="173" t="s">
        <v>1814</v>
      </c>
      <c r="C78" s="159">
        <v>2018</v>
      </c>
      <c r="D78" s="159" t="s">
        <v>173</v>
      </c>
      <c r="E78" s="157" t="s">
        <v>130</v>
      </c>
      <c r="F78" s="158" t="s">
        <v>130</v>
      </c>
      <c r="G78" s="729" t="s">
        <v>228</v>
      </c>
      <c r="H78" s="39">
        <v>1000</v>
      </c>
      <c r="I78" s="274">
        <v>0</v>
      </c>
      <c r="J78" s="41">
        <v>0</v>
      </c>
      <c r="K78" s="56">
        <v>1000</v>
      </c>
      <c r="L78" s="41">
        <v>0</v>
      </c>
      <c r="M78" s="41">
        <v>0</v>
      </c>
      <c r="N78" s="48">
        <v>1000</v>
      </c>
      <c r="O78" s="43">
        <v>0</v>
      </c>
      <c r="P78" s="9">
        <f t="shared" si="8"/>
        <v>1000</v>
      </c>
      <c r="Q78" s="44">
        <v>0</v>
      </c>
      <c r="R78" s="45">
        <v>0</v>
      </c>
      <c r="S78" s="52">
        <v>0</v>
      </c>
      <c r="T78" s="41">
        <v>0</v>
      </c>
      <c r="U78" s="330" t="s">
        <v>1784</v>
      </c>
      <c r="V78" s="12" t="s">
        <v>64</v>
      </c>
      <c r="W78" s="224" t="s">
        <v>610</v>
      </c>
    </row>
    <row r="79" spans="1:23" ht="33" customHeight="1" x14ac:dyDescent="0.25">
      <c r="A79" s="142" t="s">
        <v>229</v>
      </c>
      <c r="B79" s="173" t="s">
        <v>1814</v>
      </c>
      <c r="C79" s="159">
        <v>2018</v>
      </c>
      <c r="D79" s="159" t="s">
        <v>173</v>
      </c>
      <c r="E79" s="157" t="s">
        <v>130</v>
      </c>
      <c r="F79" s="158" t="s">
        <v>130</v>
      </c>
      <c r="G79" s="729" t="s">
        <v>230</v>
      </c>
      <c r="H79" s="39">
        <v>350</v>
      </c>
      <c r="I79" s="274">
        <v>0</v>
      </c>
      <c r="J79" s="56">
        <v>350</v>
      </c>
      <c r="K79" s="41">
        <v>0</v>
      </c>
      <c r="L79" s="41">
        <v>0</v>
      </c>
      <c r="M79" s="41">
        <v>0</v>
      </c>
      <c r="N79" s="48">
        <v>350</v>
      </c>
      <c r="O79" s="43">
        <v>0</v>
      </c>
      <c r="P79" s="9">
        <f t="shared" si="8"/>
        <v>350</v>
      </c>
      <c r="Q79" s="44">
        <v>0</v>
      </c>
      <c r="R79" s="45">
        <v>0</v>
      </c>
      <c r="S79" s="52">
        <v>0</v>
      </c>
      <c r="T79" s="41">
        <v>0</v>
      </c>
      <c r="U79" s="330" t="s">
        <v>1784</v>
      </c>
      <c r="V79" s="12" t="s">
        <v>64</v>
      </c>
      <c r="W79" s="224" t="s">
        <v>1184</v>
      </c>
    </row>
    <row r="80" spans="1:23" ht="33" customHeight="1" x14ac:dyDescent="0.25">
      <c r="A80" s="142" t="s">
        <v>231</v>
      </c>
      <c r="B80" s="173" t="s">
        <v>1814</v>
      </c>
      <c r="C80" s="159">
        <v>2018</v>
      </c>
      <c r="D80" s="159" t="s">
        <v>173</v>
      </c>
      <c r="E80" s="157" t="s">
        <v>130</v>
      </c>
      <c r="F80" s="158" t="s">
        <v>130</v>
      </c>
      <c r="G80" s="729" t="s">
        <v>232</v>
      </c>
      <c r="H80" s="39">
        <v>10504.23</v>
      </c>
      <c r="I80" s="274">
        <v>0</v>
      </c>
      <c r="J80" s="41">
        <v>0</v>
      </c>
      <c r="K80" s="56">
        <v>10504.23</v>
      </c>
      <c r="L80" s="41">
        <v>0</v>
      </c>
      <c r="M80" s="41">
        <v>0</v>
      </c>
      <c r="N80" s="48">
        <v>10504.23</v>
      </c>
      <c r="O80" s="43">
        <v>0</v>
      </c>
      <c r="P80" s="9">
        <f t="shared" si="8"/>
        <v>10504.23</v>
      </c>
      <c r="Q80" s="44">
        <v>0</v>
      </c>
      <c r="R80" s="45">
        <v>0</v>
      </c>
      <c r="S80" s="52">
        <v>0</v>
      </c>
      <c r="T80" s="41">
        <v>0</v>
      </c>
      <c r="U80" s="330" t="s">
        <v>1784</v>
      </c>
      <c r="V80" s="12" t="s">
        <v>64</v>
      </c>
      <c r="W80" s="224" t="s">
        <v>610</v>
      </c>
    </row>
    <row r="81" spans="1:23" ht="33" customHeight="1" x14ac:dyDescent="0.25">
      <c r="A81" s="142" t="s">
        <v>233</v>
      </c>
      <c r="B81" s="173" t="s">
        <v>1799</v>
      </c>
      <c r="C81" s="159">
        <v>2018</v>
      </c>
      <c r="D81" s="159" t="s">
        <v>173</v>
      </c>
      <c r="E81" s="157" t="s">
        <v>130</v>
      </c>
      <c r="F81" s="158" t="s">
        <v>130</v>
      </c>
      <c r="G81" s="729" t="s">
        <v>234</v>
      </c>
      <c r="H81" s="39">
        <v>12010.78</v>
      </c>
      <c r="I81" s="274">
        <v>11242.8</v>
      </c>
      <c r="J81" s="56">
        <v>767.98000000000138</v>
      </c>
      <c r="K81" s="41">
        <v>0</v>
      </c>
      <c r="L81" s="41">
        <v>0</v>
      </c>
      <c r="M81" s="41">
        <v>0</v>
      </c>
      <c r="N81" s="48">
        <v>767.98000000000138</v>
      </c>
      <c r="O81" s="43">
        <v>0</v>
      </c>
      <c r="P81" s="9">
        <f t="shared" si="8"/>
        <v>767.98000000000138</v>
      </c>
      <c r="Q81" s="44">
        <v>0</v>
      </c>
      <c r="R81" s="45">
        <v>0</v>
      </c>
      <c r="S81" s="52">
        <v>0</v>
      </c>
      <c r="T81" s="41">
        <v>0</v>
      </c>
      <c r="U81" s="330" t="s">
        <v>1784</v>
      </c>
      <c r="V81" s="12" t="s">
        <v>64</v>
      </c>
      <c r="W81" s="224" t="s">
        <v>35</v>
      </c>
    </row>
    <row r="82" spans="1:23" ht="33" customHeight="1" x14ac:dyDescent="0.25">
      <c r="A82" s="142" t="s">
        <v>235</v>
      </c>
      <c r="B82" s="173" t="s">
        <v>1814</v>
      </c>
      <c r="C82" s="159">
        <v>2018</v>
      </c>
      <c r="D82" s="159" t="s">
        <v>173</v>
      </c>
      <c r="E82" s="157" t="s">
        <v>130</v>
      </c>
      <c r="F82" s="158" t="s">
        <v>130</v>
      </c>
      <c r="G82" s="729" t="s">
        <v>236</v>
      </c>
      <c r="H82" s="39">
        <v>7422.87</v>
      </c>
      <c r="I82" s="274">
        <v>0</v>
      </c>
      <c r="J82" s="41">
        <v>0</v>
      </c>
      <c r="K82" s="56">
        <v>7422.87</v>
      </c>
      <c r="L82" s="41">
        <v>0</v>
      </c>
      <c r="M82" s="41">
        <v>0</v>
      </c>
      <c r="N82" s="48">
        <v>7422.87</v>
      </c>
      <c r="O82" s="43">
        <v>0</v>
      </c>
      <c r="P82" s="9">
        <f t="shared" si="8"/>
        <v>7422.87</v>
      </c>
      <c r="Q82" s="44">
        <v>0</v>
      </c>
      <c r="R82" s="45">
        <v>0</v>
      </c>
      <c r="S82" s="52">
        <v>0</v>
      </c>
      <c r="T82" s="41">
        <v>0</v>
      </c>
      <c r="U82" s="330" t="s">
        <v>1784</v>
      </c>
      <c r="V82" s="12" t="s">
        <v>64</v>
      </c>
      <c r="W82" s="224" t="s">
        <v>610</v>
      </c>
    </row>
    <row r="83" spans="1:23" ht="33" customHeight="1" x14ac:dyDescent="0.25">
      <c r="A83" s="142" t="s">
        <v>237</v>
      </c>
      <c r="B83" s="173" t="s">
        <v>1814</v>
      </c>
      <c r="C83" s="159">
        <v>2018</v>
      </c>
      <c r="D83" s="159" t="s">
        <v>173</v>
      </c>
      <c r="E83" s="157" t="s">
        <v>130</v>
      </c>
      <c r="F83" s="158" t="s">
        <v>130</v>
      </c>
      <c r="G83" s="731" t="s">
        <v>238</v>
      </c>
      <c r="H83" s="39">
        <v>7177.69</v>
      </c>
      <c r="I83" s="274">
        <v>0</v>
      </c>
      <c r="J83" s="30">
        <v>0</v>
      </c>
      <c r="K83" s="56">
        <v>7177.69</v>
      </c>
      <c r="L83" s="41">
        <v>0</v>
      </c>
      <c r="M83" s="41">
        <v>0</v>
      </c>
      <c r="N83" s="48">
        <v>7177.69</v>
      </c>
      <c r="O83" s="43">
        <v>0</v>
      </c>
      <c r="P83" s="9">
        <f t="shared" si="8"/>
        <v>7177.69</v>
      </c>
      <c r="Q83" s="44">
        <v>0</v>
      </c>
      <c r="R83" s="45">
        <v>0</v>
      </c>
      <c r="S83" s="52">
        <v>0</v>
      </c>
      <c r="T83" s="41">
        <v>0</v>
      </c>
      <c r="U83" s="330" t="s">
        <v>1784</v>
      </c>
      <c r="V83" s="12" t="s">
        <v>64</v>
      </c>
      <c r="W83" s="224" t="s">
        <v>610</v>
      </c>
    </row>
    <row r="84" spans="1:23" ht="33" customHeight="1" x14ac:dyDescent="0.25">
      <c r="A84" s="142" t="s">
        <v>239</v>
      </c>
      <c r="B84" s="173" t="s">
        <v>1814</v>
      </c>
      <c r="C84" s="159">
        <v>2018</v>
      </c>
      <c r="D84" s="159" t="s">
        <v>173</v>
      </c>
      <c r="E84" s="157" t="s">
        <v>130</v>
      </c>
      <c r="F84" s="158" t="s">
        <v>130</v>
      </c>
      <c r="G84" s="732" t="s">
        <v>240</v>
      </c>
      <c r="H84" s="39">
        <v>3841.31</v>
      </c>
      <c r="I84" s="274">
        <v>0</v>
      </c>
      <c r="J84" s="58">
        <v>3841.31</v>
      </c>
      <c r="K84" s="41">
        <v>0</v>
      </c>
      <c r="L84" s="41">
        <v>0</v>
      </c>
      <c r="M84" s="41">
        <v>0</v>
      </c>
      <c r="N84" s="48">
        <v>3841.31</v>
      </c>
      <c r="O84" s="43">
        <v>0</v>
      </c>
      <c r="P84" s="9">
        <f t="shared" si="8"/>
        <v>3841.31</v>
      </c>
      <c r="Q84" s="44">
        <v>0</v>
      </c>
      <c r="R84" s="45">
        <v>0</v>
      </c>
      <c r="S84" s="52">
        <v>0</v>
      </c>
      <c r="T84" s="41">
        <v>0</v>
      </c>
      <c r="U84" s="330" t="s">
        <v>1784</v>
      </c>
      <c r="V84" s="12" t="s">
        <v>64</v>
      </c>
      <c r="W84" s="224" t="s">
        <v>35</v>
      </c>
    </row>
    <row r="85" spans="1:23" ht="33" customHeight="1" x14ac:dyDescent="0.25">
      <c r="A85" s="142" t="s">
        <v>241</v>
      </c>
      <c r="B85" s="173" t="s">
        <v>1814</v>
      </c>
      <c r="C85" s="159">
        <v>2018</v>
      </c>
      <c r="D85" s="159" t="s">
        <v>173</v>
      </c>
      <c r="E85" s="157" t="s">
        <v>130</v>
      </c>
      <c r="F85" s="158" t="s">
        <v>130</v>
      </c>
      <c r="G85" s="729" t="s">
        <v>242</v>
      </c>
      <c r="H85" s="39">
        <v>4204.01</v>
      </c>
      <c r="I85" s="274">
        <v>0</v>
      </c>
      <c r="J85" s="56">
        <v>4204.01</v>
      </c>
      <c r="K85" s="56">
        <v>0</v>
      </c>
      <c r="L85" s="41">
        <v>0</v>
      </c>
      <c r="M85" s="41">
        <v>0</v>
      </c>
      <c r="N85" s="48">
        <v>4204.01</v>
      </c>
      <c r="O85" s="43">
        <v>0</v>
      </c>
      <c r="P85" s="9">
        <f t="shared" si="8"/>
        <v>4204.01</v>
      </c>
      <c r="Q85" s="44">
        <v>0</v>
      </c>
      <c r="R85" s="45">
        <v>0</v>
      </c>
      <c r="S85" s="52">
        <v>0</v>
      </c>
      <c r="T85" s="41">
        <v>0</v>
      </c>
      <c r="U85" s="330" t="s">
        <v>1784</v>
      </c>
      <c r="V85" s="12" t="s">
        <v>64</v>
      </c>
      <c r="W85" s="224" t="s">
        <v>35</v>
      </c>
    </row>
    <row r="86" spans="1:23" ht="33" customHeight="1" x14ac:dyDescent="0.25">
      <c r="A86" s="142" t="s">
        <v>243</v>
      </c>
      <c r="B86" s="173" t="s">
        <v>1674</v>
      </c>
      <c r="C86" s="159">
        <v>2018</v>
      </c>
      <c r="D86" s="159" t="s">
        <v>173</v>
      </c>
      <c r="E86" s="157" t="s">
        <v>130</v>
      </c>
      <c r="F86" s="158" t="s">
        <v>130</v>
      </c>
      <c r="G86" s="729" t="s">
        <v>244</v>
      </c>
      <c r="H86" s="39">
        <v>7675.29</v>
      </c>
      <c r="I86" s="274">
        <v>3693.1961800000004</v>
      </c>
      <c r="J86" s="56">
        <v>3982.0938199999996</v>
      </c>
      <c r="K86" s="56">
        <v>0</v>
      </c>
      <c r="L86" s="41">
        <v>0</v>
      </c>
      <c r="M86" s="41">
        <v>0</v>
      </c>
      <c r="N86" s="48">
        <v>3982.0938199999996</v>
      </c>
      <c r="O86" s="43">
        <v>0</v>
      </c>
      <c r="P86" s="9">
        <f t="shared" si="8"/>
        <v>3982.0938199999996</v>
      </c>
      <c r="Q86" s="44">
        <v>0</v>
      </c>
      <c r="R86" s="45">
        <v>0</v>
      </c>
      <c r="S86" s="52">
        <v>0</v>
      </c>
      <c r="T86" s="41">
        <v>0</v>
      </c>
      <c r="U86" s="330" t="s">
        <v>1784</v>
      </c>
      <c r="V86" s="12" t="s">
        <v>64</v>
      </c>
      <c r="W86" s="224" t="s">
        <v>35</v>
      </c>
    </row>
    <row r="87" spans="1:23" s="418" customFormat="1" ht="33" customHeight="1" x14ac:dyDescent="0.2">
      <c r="A87" s="145" t="s">
        <v>245</v>
      </c>
      <c r="B87" s="318" t="s">
        <v>1675</v>
      </c>
      <c r="C87" s="140">
        <v>2018</v>
      </c>
      <c r="D87" s="140" t="s">
        <v>173</v>
      </c>
      <c r="E87" s="141" t="s">
        <v>130</v>
      </c>
      <c r="F87" s="151" t="s">
        <v>130</v>
      </c>
      <c r="G87" s="730" t="s">
        <v>246</v>
      </c>
      <c r="H87" s="85">
        <v>4608.4399999999996</v>
      </c>
      <c r="I87" s="275">
        <v>4608.4422999999997</v>
      </c>
      <c r="J87" s="32">
        <v>0</v>
      </c>
      <c r="K87" s="258">
        <v>-2.3000000001047738E-3</v>
      </c>
      <c r="L87" s="32">
        <v>0</v>
      </c>
      <c r="M87" s="32">
        <v>0</v>
      </c>
      <c r="N87" s="271">
        <v>-2.3000000001047738E-3</v>
      </c>
      <c r="O87" s="43">
        <v>0</v>
      </c>
      <c r="P87" s="38">
        <f t="shared" si="8"/>
        <v>-2.3000000001047738E-3</v>
      </c>
      <c r="Q87" s="389">
        <v>0</v>
      </c>
      <c r="R87" s="390">
        <v>0</v>
      </c>
      <c r="S87" s="150">
        <v>0</v>
      </c>
      <c r="T87" s="32">
        <v>0</v>
      </c>
      <c r="U87" s="329" t="s">
        <v>1784</v>
      </c>
      <c r="V87" s="453" t="s">
        <v>77</v>
      </c>
      <c r="W87" s="136" t="s">
        <v>1784</v>
      </c>
    </row>
    <row r="88" spans="1:23" s="418" customFormat="1" ht="33" customHeight="1" x14ac:dyDescent="0.2">
      <c r="A88" s="145" t="s">
        <v>247</v>
      </c>
      <c r="B88" s="318" t="s">
        <v>1676</v>
      </c>
      <c r="C88" s="140">
        <v>2018</v>
      </c>
      <c r="D88" s="140" t="s">
        <v>173</v>
      </c>
      <c r="E88" s="141" t="s">
        <v>130</v>
      </c>
      <c r="F88" s="151" t="s">
        <v>130</v>
      </c>
      <c r="G88" s="730" t="s">
        <v>248</v>
      </c>
      <c r="H88" s="85">
        <v>3865.73</v>
      </c>
      <c r="I88" s="275">
        <v>3865.72615</v>
      </c>
      <c r="J88" s="32">
        <v>0</v>
      </c>
      <c r="K88" s="258">
        <v>3.8500000000567525E-3</v>
      </c>
      <c r="L88" s="32">
        <v>0</v>
      </c>
      <c r="M88" s="32">
        <v>0</v>
      </c>
      <c r="N88" s="271">
        <v>3.8500000000567525E-3</v>
      </c>
      <c r="O88" s="43">
        <v>0</v>
      </c>
      <c r="P88" s="38">
        <f t="shared" si="8"/>
        <v>3.8500000000567525E-3</v>
      </c>
      <c r="Q88" s="389">
        <v>0</v>
      </c>
      <c r="R88" s="390">
        <v>0</v>
      </c>
      <c r="S88" s="150">
        <v>0</v>
      </c>
      <c r="T88" s="32">
        <v>0</v>
      </c>
      <c r="U88" s="329" t="s">
        <v>1784</v>
      </c>
      <c r="V88" s="453" t="s">
        <v>77</v>
      </c>
      <c r="W88" s="136" t="s">
        <v>1784</v>
      </c>
    </row>
    <row r="89" spans="1:23" s="418" customFormat="1" ht="33" customHeight="1" x14ac:dyDescent="0.2">
      <c r="A89" s="145" t="s">
        <v>249</v>
      </c>
      <c r="B89" s="318" t="s">
        <v>1677</v>
      </c>
      <c r="C89" s="140">
        <v>2018</v>
      </c>
      <c r="D89" s="140" t="s">
        <v>173</v>
      </c>
      <c r="E89" s="141" t="s">
        <v>130</v>
      </c>
      <c r="F89" s="151" t="s">
        <v>130</v>
      </c>
      <c r="G89" s="730" t="s">
        <v>250</v>
      </c>
      <c r="H89" s="85">
        <v>2057.36</v>
      </c>
      <c r="I89" s="275">
        <v>2057.3629999999998</v>
      </c>
      <c r="J89" s="32">
        <v>0</v>
      </c>
      <c r="K89" s="258">
        <v>-2.9999999997016857E-3</v>
      </c>
      <c r="L89" s="32">
        <v>0</v>
      </c>
      <c r="M89" s="32">
        <v>0</v>
      </c>
      <c r="N89" s="271">
        <v>-2.9999999997016857E-3</v>
      </c>
      <c r="O89" s="43">
        <v>0</v>
      </c>
      <c r="P89" s="38">
        <f t="shared" si="8"/>
        <v>-2.9999999997016857E-3</v>
      </c>
      <c r="Q89" s="389">
        <v>0</v>
      </c>
      <c r="R89" s="390">
        <v>0</v>
      </c>
      <c r="S89" s="150">
        <v>0</v>
      </c>
      <c r="T89" s="32">
        <v>0</v>
      </c>
      <c r="U89" s="329" t="s">
        <v>1784</v>
      </c>
      <c r="V89" s="453" t="s">
        <v>77</v>
      </c>
      <c r="W89" s="136" t="s">
        <v>1784</v>
      </c>
    </row>
    <row r="90" spans="1:23" ht="33" customHeight="1" x14ac:dyDescent="0.25">
      <c r="A90" s="142" t="s">
        <v>251</v>
      </c>
      <c r="B90" s="173" t="s">
        <v>1814</v>
      </c>
      <c r="C90" s="159">
        <v>2018</v>
      </c>
      <c r="D90" s="159" t="s">
        <v>173</v>
      </c>
      <c r="E90" s="157" t="s">
        <v>130</v>
      </c>
      <c r="F90" s="158" t="s">
        <v>130</v>
      </c>
      <c r="G90" s="729" t="s">
        <v>252</v>
      </c>
      <c r="H90" s="39">
        <v>3073.2919999999999</v>
      </c>
      <c r="I90" s="274">
        <v>0</v>
      </c>
      <c r="J90" s="56">
        <v>3073.2919999999999</v>
      </c>
      <c r="K90" s="41">
        <v>0</v>
      </c>
      <c r="L90" s="41">
        <v>0</v>
      </c>
      <c r="M90" s="41">
        <v>0</v>
      </c>
      <c r="N90" s="48">
        <v>3073.2919999999999</v>
      </c>
      <c r="O90" s="43">
        <v>0</v>
      </c>
      <c r="P90" s="9">
        <f t="shared" si="8"/>
        <v>3073.2919999999999</v>
      </c>
      <c r="Q90" s="44">
        <v>0</v>
      </c>
      <c r="R90" s="45">
        <v>0</v>
      </c>
      <c r="S90" s="52">
        <v>0</v>
      </c>
      <c r="T90" s="41">
        <v>0</v>
      </c>
      <c r="U90" s="330" t="s">
        <v>1784</v>
      </c>
      <c r="V90" s="12" t="s">
        <v>64</v>
      </c>
      <c r="W90" s="224" t="s">
        <v>35</v>
      </c>
    </row>
    <row r="91" spans="1:23" ht="33" customHeight="1" x14ac:dyDescent="0.25">
      <c r="A91" s="142" t="s">
        <v>253</v>
      </c>
      <c r="B91" s="173" t="s">
        <v>1814</v>
      </c>
      <c r="C91" s="159">
        <v>2018</v>
      </c>
      <c r="D91" s="159" t="s">
        <v>173</v>
      </c>
      <c r="E91" s="157" t="s">
        <v>130</v>
      </c>
      <c r="F91" s="158" t="s">
        <v>130</v>
      </c>
      <c r="G91" s="729" t="s">
        <v>254</v>
      </c>
      <c r="H91" s="39">
        <v>6094.0540000000001</v>
      </c>
      <c r="I91" s="274">
        <v>0</v>
      </c>
      <c r="J91" s="41">
        <v>0</v>
      </c>
      <c r="K91" s="56">
        <v>6094.0540000000001</v>
      </c>
      <c r="L91" s="41">
        <v>0</v>
      </c>
      <c r="M91" s="41">
        <v>0</v>
      </c>
      <c r="N91" s="48">
        <v>6094.0540000000001</v>
      </c>
      <c r="O91" s="43">
        <v>0</v>
      </c>
      <c r="P91" s="9">
        <f t="shared" si="8"/>
        <v>6094.0540000000001</v>
      </c>
      <c r="Q91" s="44">
        <v>0</v>
      </c>
      <c r="R91" s="45">
        <v>0</v>
      </c>
      <c r="S91" s="52">
        <v>0</v>
      </c>
      <c r="T91" s="41">
        <v>0</v>
      </c>
      <c r="U91" s="330" t="s">
        <v>1784</v>
      </c>
      <c r="V91" s="12" t="s">
        <v>64</v>
      </c>
      <c r="W91" s="224" t="s">
        <v>610</v>
      </c>
    </row>
    <row r="92" spans="1:23" ht="33" customHeight="1" x14ac:dyDescent="0.25">
      <c r="A92" s="142" t="s">
        <v>255</v>
      </c>
      <c r="B92" s="173" t="s">
        <v>1814</v>
      </c>
      <c r="C92" s="159">
        <v>2018</v>
      </c>
      <c r="D92" s="159" t="s">
        <v>173</v>
      </c>
      <c r="E92" s="157" t="s">
        <v>130</v>
      </c>
      <c r="F92" s="158" t="s">
        <v>130</v>
      </c>
      <c r="G92" s="729" t="s">
        <v>256</v>
      </c>
      <c r="H92" s="39">
        <v>399.01</v>
      </c>
      <c r="I92" s="274">
        <v>0</v>
      </c>
      <c r="J92" s="41">
        <v>0</v>
      </c>
      <c r="K92" s="56">
        <v>399.01</v>
      </c>
      <c r="L92" s="41">
        <v>0</v>
      </c>
      <c r="M92" s="41">
        <v>0</v>
      </c>
      <c r="N92" s="48">
        <v>399.01</v>
      </c>
      <c r="O92" s="43">
        <v>0</v>
      </c>
      <c r="P92" s="9">
        <f t="shared" si="8"/>
        <v>399.01</v>
      </c>
      <c r="Q92" s="44">
        <v>0</v>
      </c>
      <c r="R92" s="45">
        <v>0</v>
      </c>
      <c r="S92" s="52">
        <v>0</v>
      </c>
      <c r="T92" s="41">
        <v>0</v>
      </c>
      <c r="U92" s="330" t="s">
        <v>1784</v>
      </c>
      <c r="V92" s="12" t="s">
        <v>64</v>
      </c>
      <c r="W92" s="224" t="s">
        <v>610</v>
      </c>
    </row>
    <row r="93" spans="1:23" ht="33" customHeight="1" x14ac:dyDescent="0.25">
      <c r="A93" s="142" t="s">
        <v>257</v>
      </c>
      <c r="B93" s="173" t="s">
        <v>1814</v>
      </c>
      <c r="C93" s="159">
        <v>2018</v>
      </c>
      <c r="D93" s="159" t="s">
        <v>173</v>
      </c>
      <c r="E93" s="157" t="s">
        <v>130</v>
      </c>
      <c r="F93" s="158" t="s">
        <v>130</v>
      </c>
      <c r="G93" s="729" t="s">
        <v>258</v>
      </c>
      <c r="H93" s="39">
        <v>414.92</v>
      </c>
      <c r="I93" s="274">
        <v>0</v>
      </c>
      <c r="J93" s="41">
        <v>0</v>
      </c>
      <c r="K93" s="56">
        <v>414.92</v>
      </c>
      <c r="L93" s="41">
        <v>0</v>
      </c>
      <c r="M93" s="41">
        <v>0</v>
      </c>
      <c r="N93" s="48">
        <v>414.92</v>
      </c>
      <c r="O93" s="43">
        <v>0</v>
      </c>
      <c r="P93" s="9">
        <f t="shared" si="8"/>
        <v>414.92</v>
      </c>
      <c r="Q93" s="44">
        <v>0</v>
      </c>
      <c r="R93" s="45">
        <v>0</v>
      </c>
      <c r="S93" s="52">
        <v>0</v>
      </c>
      <c r="T93" s="41">
        <v>0</v>
      </c>
      <c r="U93" s="330" t="s">
        <v>1784</v>
      </c>
      <c r="V93" s="12" t="s">
        <v>64</v>
      </c>
      <c r="W93" s="224" t="s">
        <v>610</v>
      </c>
    </row>
    <row r="94" spans="1:23" ht="33" customHeight="1" x14ac:dyDescent="0.25">
      <c r="A94" s="142" t="s">
        <v>259</v>
      </c>
      <c r="B94" s="173" t="s">
        <v>1814</v>
      </c>
      <c r="C94" s="159">
        <v>2018</v>
      </c>
      <c r="D94" s="159" t="s">
        <v>173</v>
      </c>
      <c r="E94" s="157" t="s">
        <v>130</v>
      </c>
      <c r="F94" s="158" t="s">
        <v>130</v>
      </c>
      <c r="G94" s="729" t="s">
        <v>260</v>
      </c>
      <c r="H94" s="39">
        <v>374.98</v>
      </c>
      <c r="I94" s="274">
        <v>0</v>
      </c>
      <c r="J94" s="41">
        <v>0</v>
      </c>
      <c r="K94" s="56">
        <v>374.98</v>
      </c>
      <c r="L94" s="41">
        <v>0</v>
      </c>
      <c r="M94" s="41">
        <v>0</v>
      </c>
      <c r="N94" s="48">
        <v>374.98</v>
      </c>
      <c r="O94" s="43">
        <v>0</v>
      </c>
      <c r="P94" s="9">
        <f t="shared" si="8"/>
        <v>374.98</v>
      </c>
      <c r="Q94" s="44">
        <v>0</v>
      </c>
      <c r="R94" s="45">
        <v>0</v>
      </c>
      <c r="S94" s="52">
        <v>0</v>
      </c>
      <c r="T94" s="41">
        <v>0</v>
      </c>
      <c r="U94" s="330" t="s">
        <v>1784</v>
      </c>
      <c r="V94" s="12" t="s">
        <v>64</v>
      </c>
      <c r="W94" s="224" t="s">
        <v>610</v>
      </c>
    </row>
    <row r="95" spans="1:23" ht="33" customHeight="1" x14ac:dyDescent="0.25">
      <c r="A95" s="142" t="s">
        <v>261</v>
      </c>
      <c r="B95" s="173" t="s">
        <v>1814</v>
      </c>
      <c r="C95" s="159">
        <v>2018</v>
      </c>
      <c r="D95" s="159" t="s">
        <v>173</v>
      </c>
      <c r="E95" s="157" t="s">
        <v>130</v>
      </c>
      <c r="F95" s="158" t="s">
        <v>130</v>
      </c>
      <c r="G95" s="729" t="s">
        <v>262</v>
      </c>
      <c r="H95" s="39">
        <v>2103.0169999999998</v>
      </c>
      <c r="I95" s="274">
        <v>0</v>
      </c>
      <c r="J95" s="41">
        <v>0</v>
      </c>
      <c r="K95" s="56">
        <v>2103.0169999999998</v>
      </c>
      <c r="L95" s="41">
        <v>0</v>
      </c>
      <c r="M95" s="41">
        <v>0</v>
      </c>
      <c r="N95" s="48">
        <v>2103.0169999999998</v>
      </c>
      <c r="O95" s="43">
        <v>0</v>
      </c>
      <c r="P95" s="9">
        <f t="shared" si="8"/>
        <v>2103.0169999999998</v>
      </c>
      <c r="Q95" s="44">
        <v>0</v>
      </c>
      <c r="R95" s="45">
        <v>0</v>
      </c>
      <c r="S95" s="52">
        <v>0</v>
      </c>
      <c r="T95" s="41">
        <v>0</v>
      </c>
      <c r="U95" s="330" t="s">
        <v>1784</v>
      </c>
      <c r="V95" s="12" t="s">
        <v>64</v>
      </c>
      <c r="W95" s="224" t="s">
        <v>610</v>
      </c>
    </row>
    <row r="96" spans="1:23" ht="33" customHeight="1" x14ac:dyDescent="0.25">
      <c r="A96" s="142" t="s">
        <v>263</v>
      </c>
      <c r="B96" s="173" t="s">
        <v>1814</v>
      </c>
      <c r="C96" s="159">
        <v>2018</v>
      </c>
      <c r="D96" s="159" t="s">
        <v>173</v>
      </c>
      <c r="E96" s="157" t="s">
        <v>130</v>
      </c>
      <c r="F96" s="158" t="s">
        <v>130</v>
      </c>
      <c r="G96" s="729" t="s">
        <v>264</v>
      </c>
      <c r="H96" s="39">
        <v>868.22</v>
      </c>
      <c r="I96" s="274">
        <v>0</v>
      </c>
      <c r="J96" s="41">
        <v>0</v>
      </c>
      <c r="K96" s="270">
        <v>868.22</v>
      </c>
      <c r="L96" s="41">
        <v>0</v>
      </c>
      <c r="M96" s="41">
        <v>0</v>
      </c>
      <c r="N96" s="48">
        <v>868.22</v>
      </c>
      <c r="O96" s="43">
        <v>0</v>
      </c>
      <c r="P96" s="9">
        <f t="shared" si="8"/>
        <v>868.22</v>
      </c>
      <c r="Q96" s="44">
        <v>0</v>
      </c>
      <c r="R96" s="45">
        <v>0</v>
      </c>
      <c r="S96" s="52">
        <v>0</v>
      </c>
      <c r="T96" s="41">
        <v>0</v>
      </c>
      <c r="U96" s="330" t="s">
        <v>1784</v>
      </c>
      <c r="V96" s="12" t="s">
        <v>64</v>
      </c>
      <c r="W96" s="224" t="s">
        <v>610</v>
      </c>
    </row>
    <row r="97" spans="1:23" s="418" customFormat="1" ht="33" customHeight="1" x14ac:dyDescent="0.2">
      <c r="A97" s="145" t="s">
        <v>265</v>
      </c>
      <c r="B97" s="318" t="s">
        <v>1678</v>
      </c>
      <c r="C97" s="140">
        <v>2018</v>
      </c>
      <c r="D97" s="140" t="s">
        <v>173</v>
      </c>
      <c r="E97" s="141" t="s">
        <v>130</v>
      </c>
      <c r="F97" s="151" t="s">
        <v>130</v>
      </c>
      <c r="G97" s="730" t="s">
        <v>266</v>
      </c>
      <c r="H97" s="85">
        <v>6895.1668499999996</v>
      </c>
      <c r="I97" s="275">
        <v>6895.1660000000002</v>
      </c>
      <c r="J97" s="32">
        <v>0</v>
      </c>
      <c r="K97" s="258">
        <v>8.4999999944557203E-4</v>
      </c>
      <c r="L97" s="32">
        <v>0</v>
      </c>
      <c r="M97" s="32">
        <v>0</v>
      </c>
      <c r="N97" s="271">
        <v>8.4999999944557203E-4</v>
      </c>
      <c r="O97" s="43">
        <v>0</v>
      </c>
      <c r="P97" s="38">
        <f t="shared" si="8"/>
        <v>8.4999999944557203E-4</v>
      </c>
      <c r="Q97" s="389">
        <v>0</v>
      </c>
      <c r="R97" s="390">
        <v>0</v>
      </c>
      <c r="S97" s="150">
        <v>0</v>
      </c>
      <c r="T97" s="32">
        <v>0</v>
      </c>
      <c r="U97" s="329" t="s">
        <v>1784</v>
      </c>
      <c r="V97" s="453" t="s">
        <v>77</v>
      </c>
      <c r="W97" s="136" t="s">
        <v>1784</v>
      </c>
    </row>
    <row r="98" spans="1:23" ht="33" customHeight="1" x14ac:dyDescent="0.25">
      <c r="A98" s="142" t="s">
        <v>267</v>
      </c>
      <c r="B98" s="173" t="s">
        <v>1814</v>
      </c>
      <c r="C98" s="159">
        <v>2018</v>
      </c>
      <c r="D98" s="159" t="s">
        <v>173</v>
      </c>
      <c r="E98" s="157" t="s">
        <v>130</v>
      </c>
      <c r="F98" s="158" t="s">
        <v>130</v>
      </c>
      <c r="G98" s="729" t="s">
        <v>268</v>
      </c>
      <c r="H98" s="278">
        <v>5052.8</v>
      </c>
      <c r="I98" s="276">
        <v>0</v>
      </c>
      <c r="J98" s="41">
        <v>0</v>
      </c>
      <c r="K98" s="56">
        <v>5052.8</v>
      </c>
      <c r="L98" s="41">
        <v>0</v>
      </c>
      <c r="M98" s="41">
        <v>0</v>
      </c>
      <c r="N98" s="48">
        <v>5052.8</v>
      </c>
      <c r="O98" s="43">
        <v>0</v>
      </c>
      <c r="P98" s="9">
        <f t="shared" si="8"/>
        <v>5052.8</v>
      </c>
      <c r="Q98" s="44">
        <v>0</v>
      </c>
      <c r="R98" s="45">
        <v>0</v>
      </c>
      <c r="S98" s="52">
        <v>0</v>
      </c>
      <c r="T98" s="41">
        <v>0</v>
      </c>
      <c r="U98" s="330" t="s">
        <v>1784</v>
      </c>
      <c r="V98" s="12" t="s">
        <v>64</v>
      </c>
      <c r="W98" s="224" t="s">
        <v>610</v>
      </c>
    </row>
    <row r="99" spans="1:23" ht="33" customHeight="1" x14ac:dyDescent="0.25">
      <c r="A99" s="142" t="s">
        <v>269</v>
      </c>
      <c r="B99" s="173" t="s">
        <v>1814</v>
      </c>
      <c r="C99" s="159">
        <v>2018</v>
      </c>
      <c r="D99" s="159" t="s">
        <v>173</v>
      </c>
      <c r="E99" s="157" t="s">
        <v>130</v>
      </c>
      <c r="F99" s="158" t="s">
        <v>130</v>
      </c>
      <c r="G99" s="729" t="s">
        <v>270</v>
      </c>
      <c r="H99" s="39">
        <v>2496.0650000000001</v>
      </c>
      <c r="I99" s="274">
        <v>0</v>
      </c>
      <c r="J99" s="41">
        <v>0</v>
      </c>
      <c r="K99" s="56">
        <v>2496.0650000000001</v>
      </c>
      <c r="L99" s="41">
        <v>0</v>
      </c>
      <c r="M99" s="41">
        <v>0</v>
      </c>
      <c r="N99" s="48">
        <v>2496.0650000000001</v>
      </c>
      <c r="O99" s="43">
        <v>0</v>
      </c>
      <c r="P99" s="9">
        <f t="shared" si="8"/>
        <v>2496.0650000000001</v>
      </c>
      <c r="Q99" s="44">
        <v>0</v>
      </c>
      <c r="R99" s="45">
        <v>0</v>
      </c>
      <c r="S99" s="52">
        <v>0</v>
      </c>
      <c r="T99" s="41">
        <v>0</v>
      </c>
      <c r="U99" s="330" t="s">
        <v>1784</v>
      </c>
      <c r="V99" s="12" t="s">
        <v>64</v>
      </c>
      <c r="W99" s="224" t="s">
        <v>610</v>
      </c>
    </row>
    <row r="100" spans="1:23" ht="33" customHeight="1" x14ac:dyDescent="0.25">
      <c r="A100" s="142" t="s">
        <v>271</v>
      </c>
      <c r="B100" s="173" t="s">
        <v>1814</v>
      </c>
      <c r="C100" s="159">
        <v>2018</v>
      </c>
      <c r="D100" s="159" t="s">
        <v>173</v>
      </c>
      <c r="E100" s="157" t="s">
        <v>130</v>
      </c>
      <c r="F100" s="158" t="s">
        <v>130</v>
      </c>
      <c r="G100" s="729" t="s">
        <v>272</v>
      </c>
      <c r="H100" s="39">
        <v>2696.5529999999999</v>
      </c>
      <c r="I100" s="274">
        <v>0</v>
      </c>
      <c r="J100" s="41">
        <v>0</v>
      </c>
      <c r="K100" s="56">
        <v>2696.5529999999999</v>
      </c>
      <c r="L100" s="41">
        <v>0</v>
      </c>
      <c r="M100" s="41">
        <v>0</v>
      </c>
      <c r="N100" s="48">
        <v>2696.5529999999999</v>
      </c>
      <c r="O100" s="43">
        <v>0</v>
      </c>
      <c r="P100" s="9">
        <f t="shared" si="8"/>
        <v>2696.5529999999999</v>
      </c>
      <c r="Q100" s="44">
        <v>0</v>
      </c>
      <c r="R100" s="45">
        <v>0</v>
      </c>
      <c r="S100" s="52">
        <v>0</v>
      </c>
      <c r="T100" s="41">
        <v>0</v>
      </c>
      <c r="U100" s="330" t="s">
        <v>1784</v>
      </c>
      <c r="V100" s="12" t="s">
        <v>64</v>
      </c>
      <c r="W100" s="224" t="s">
        <v>610</v>
      </c>
    </row>
    <row r="101" spans="1:23" s="418" customFormat="1" ht="33" customHeight="1" x14ac:dyDescent="0.2">
      <c r="A101" s="145" t="s">
        <v>273</v>
      </c>
      <c r="B101" s="318" t="s">
        <v>1800</v>
      </c>
      <c r="C101" s="140">
        <v>2018</v>
      </c>
      <c r="D101" s="140" t="s">
        <v>173</v>
      </c>
      <c r="E101" s="141" t="s">
        <v>130</v>
      </c>
      <c r="F101" s="151" t="s">
        <v>130</v>
      </c>
      <c r="G101" s="730" t="s">
        <v>274</v>
      </c>
      <c r="H101" s="85">
        <v>2850.73</v>
      </c>
      <c r="I101" s="275">
        <v>2850.7333799999997</v>
      </c>
      <c r="J101" s="32">
        <v>0</v>
      </c>
      <c r="K101" s="258">
        <v>-3.3799999996517727E-3</v>
      </c>
      <c r="L101" s="32">
        <v>0</v>
      </c>
      <c r="M101" s="32">
        <v>0</v>
      </c>
      <c r="N101" s="271">
        <v>-3.3799999996517727E-3</v>
      </c>
      <c r="O101" s="43">
        <v>0</v>
      </c>
      <c r="P101" s="38">
        <f t="shared" si="8"/>
        <v>-3.3799999996517727E-3</v>
      </c>
      <c r="Q101" s="389">
        <v>0</v>
      </c>
      <c r="R101" s="390">
        <v>0</v>
      </c>
      <c r="S101" s="150">
        <v>0</v>
      </c>
      <c r="T101" s="32">
        <v>0</v>
      </c>
      <c r="U101" s="329" t="s">
        <v>1784</v>
      </c>
      <c r="V101" s="453" t="s">
        <v>77</v>
      </c>
      <c r="W101" s="136" t="s">
        <v>1784</v>
      </c>
    </row>
    <row r="102" spans="1:23" ht="33" customHeight="1" x14ac:dyDescent="0.25">
      <c r="A102" s="142" t="s">
        <v>275</v>
      </c>
      <c r="B102" s="173" t="s">
        <v>1814</v>
      </c>
      <c r="C102" s="159">
        <v>2018</v>
      </c>
      <c r="D102" s="159" t="s">
        <v>173</v>
      </c>
      <c r="E102" s="157" t="s">
        <v>130</v>
      </c>
      <c r="F102" s="158" t="s">
        <v>130</v>
      </c>
      <c r="G102" s="729" t="s">
        <v>276</v>
      </c>
      <c r="H102" s="39">
        <v>2668.9959800000001</v>
      </c>
      <c r="I102" s="274">
        <v>0</v>
      </c>
      <c r="J102" s="41">
        <v>0</v>
      </c>
      <c r="K102" s="56">
        <v>2668.9959800000001</v>
      </c>
      <c r="L102" s="41">
        <v>0</v>
      </c>
      <c r="M102" s="41">
        <v>0</v>
      </c>
      <c r="N102" s="48">
        <v>2668.9959800000001</v>
      </c>
      <c r="O102" s="43">
        <v>0</v>
      </c>
      <c r="P102" s="9">
        <f t="shared" si="8"/>
        <v>2668.9959800000001</v>
      </c>
      <c r="Q102" s="44">
        <v>0</v>
      </c>
      <c r="R102" s="45">
        <v>0</v>
      </c>
      <c r="S102" s="52">
        <v>0</v>
      </c>
      <c r="T102" s="41">
        <v>0</v>
      </c>
      <c r="U102" s="330" t="s">
        <v>1784</v>
      </c>
      <c r="V102" s="12" t="s">
        <v>64</v>
      </c>
      <c r="W102" s="224" t="s">
        <v>610</v>
      </c>
    </row>
    <row r="103" spans="1:23" ht="33" customHeight="1" x14ac:dyDescent="0.25">
      <c r="A103" s="142" t="s">
        <v>277</v>
      </c>
      <c r="B103" s="173" t="s">
        <v>1814</v>
      </c>
      <c r="C103" s="159">
        <v>2018</v>
      </c>
      <c r="D103" s="159" t="s">
        <v>173</v>
      </c>
      <c r="E103" s="157" t="s">
        <v>130</v>
      </c>
      <c r="F103" s="158" t="s">
        <v>130</v>
      </c>
      <c r="G103" s="729" t="s">
        <v>278</v>
      </c>
      <c r="H103" s="39">
        <v>4069.32</v>
      </c>
      <c r="I103" s="274">
        <v>0</v>
      </c>
      <c r="J103" s="41">
        <v>0</v>
      </c>
      <c r="K103" s="56">
        <v>4069.32</v>
      </c>
      <c r="L103" s="41">
        <v>0</v>
      </c>
      <c r="M103" s="41">
        <v>0</v>
      </c>
      <c r="N103" s="48">
        <v>4069.32</v>
      </c>
      <c r="O103" s="43">
        <v>0</v>
      </c>
      <c r="P103" s="9">
        <f t="shared" si="8"/>
        <v>4069.32</v>
      </c>
      <c r="Q103" s="44">
        <v>0</v>
      </c>
      <c r="R103" s="45">
        <v>0</v>
      </c>
      <c r="S103" s="52">
        <v>0</v>
      </c>
      <c r="T103" s="41">
        <v>0</v>
      </c>
      <c r="U103" s="330" t="s">
        <v>1784</v>
      </c>
      <c r="V103" s="12" t="s">
        <v>64</v>
      </c>
      <c r="W103" s="224" t="s">
        <v>610</v>
      </c>
    </row>
    <row r="104" spans="1:23" ht="33" customHeight="1" x14ac:dyDescent="0.25">
      <c r="A104" s="142" t="s">
        <v>279</v>
      </c>
      <c r="B104" s="173" t="s">
        <v>1814</v>
      </c>
      <c r="C104" s="159">
        <v>2018</v>
      </c>
      <c r="D104" s="159" t="s">
        <v>173</v>
      </c>
      <c r="E104" s="157" t="s">
        <v>130</v>
      </c>
      <c r="F104" s="158" t="s">
        <v>130</v>
      </c>
      <c r="G104" s="729" t="s">
        <v>280</v>
      </c>
      <c r="H104" s="39">
        <v>1137.5419999999999</v>
      </c>
      <c r="I104" s="274">
        <v>0</v>
      </c>
      <c r="J104" s="41">
        <v>0</v>
      </c>
      <c r="K104" s="56">
        <v>1137.5419999999999</v>
      </c>
      <c r="L104" s="41">
        <v>0</v>
      </c>
      <c r="M104" s="41">
        <v>0</v>
      </c>
      <c r="N104" s="48">
        <v>1137.5419999999999</v>
      </c>
      <c r="O104" s="43">
        <v>0</v>
      </c>
      <c r="P104" s="9">
        <f t="shared" si="8"/>
        <v>1137.5419999999999</v>
      </c>
      <c r="Q104" s="44">
        <v>0</v>
      </c>
      <c r="R104" s="45">
        <v>0</v>
      </c>
      <c r="S104" s="52">
        <v>0</v>
      </c>
      <c r="T104" s="41">
        <v>0</v>
      </c>
      <c r="U104" s="330" t="s">
        <v>1784</v>
      </c>
      <c r="V104" s="12" t="s">
        <v>64</v>
      </c>
      <c r="W104" s="224" t="s">
        <v>610</v>
      </c>
    </row>
    <row r="105" spans="1:23" ht="33" customHeight="1" x14ac:dyDescent="0.25">
      <c r="A105" s="142" t="s">
        <v>281</v>
      </c>
      <c r="B105" s="173" t="s">
        <v>1814</v>
      </c>
      <c r="C105" s="159">
        <v>2018</v>
      </c>
      <c r="D105" s="159" t="s">
        <v>173</v>
      </c>
      <c r="E105" s="157" t="s">
        <v>130</v>
      </c>
      <c r="F105" s="158" t="s">
        <v>130</v>
      </c>
      <c r="G105" s="729" t="s">
        <v>282</v>
      </c>
      <c r="H105" s="39">
        <v>1171.83</v>
      </c>
      <c r="I105" s="274">
        <v>0</v>
      </c>
      <c r="J105" s="41">
        <v>0</v>
      </c>
      <c r="K105" s="56">
        <v>1171.83</v>
      </c>
      <c r="L105" s="41">
        <v>0</v>
      </c>
      <c r="M105" s="41">
        <v>0</v>
      </c>
      <c r="N105" s="48">
        <v>1171.83</v>
      </c>
      <c r="O105" s="43">
        <v>0</v>
      </c>
      <c r="P105" s="9">
        <f t="shared" si="8"/>
        <v>1171.83</v>
      </c>
      <c r="Q105" s="44">
        <v>0</v>
      </c>
      <c r="R105" s="45">
        <v>0</v>
      </c>
      <c r="S105" s="52">
        <v>0</v>
      </c>
      <c r="T105" s="41">
        <v>0</v>
      </c>
      <c r="U105" s="330" t="s">
        <v>1784</v>
      </c>
      <c r="V105" s="12" t="s">
        <v>64</v>
      </c>
      <c r="W105" s="224" t="s">
        <v>610</v>
      </c>
    </row>
    <row r="106" spans="1:23" ht="33" customHeight="1" x14ac:dyDescent="0.25">
      <c r="A106" s="142" t="s">
        <v>283</v>
      </c>
      <c r="B106" s="173" t="s">
        <v>1814</v>
      </c>
      <c r="C106" s="159">
        <v>2018</v>
      </c>
      <c r="D106" s="159" t="s">
        <v>173</v>
      </c>
      <c r="E106" s="157" t="s">
        <v>130</v>
      </c>
      <c r="F106" s="158" t="s">
        <v>130</v>
      </c>
      <c r="G106" s="729" t="s">
        <v>284</v>
      </c>
      <c r="H106" s="39">
        <v>1439.4649999999999</v>
      </c>
      <c r="I106" s="274">
        <v>0</v>
      </c>
      <c r="J106" s="41">
        <v>0</v>
      </c>
      <c r="K106" s="56">
        <v>1439.4649999999999</v>
      </c>
      <c r="L106" s="41">
        <v>0</v>
      </c>
      <c r="M106" s="41">
        <v>0</v>
      </c>
      <c r="N106" s="48">
        <v>1439.4649999999999</v>
      </c>
      <c r="O106" s="43">
        <v>0</v>
      </c>
      <c r="P106" s="9">
        <f t="shared" si="8"/>
        <v>1439.4649999999999</v>
      </c>
      <c r="Q106" s="44">
        <v>0</v>
      </c>
      <c r="R106" s="45">
        <v>0</v>
      </c>
      <c r="S106" s="52">
        <v>0</v>
      </c>
      <c r="T106" s="41">
        <v>0</v>
      </c>
      <c r="U106" s="330" t="s">
        <v>1784</v>
      </c>
      <c r="V106" s="12" t="s">
        <v>64</v>
      </c>
      <c r="W106" s="224" t="s">
        <v>610</v>
      </c>
    </row>
    <row r="107" spans="1:23" ht="33" customHeight="1" x14ac:dyDescent="0.25">
      <c r="A107" s="142" t="s">
        <v>285</v>
      </c>
      <c r="B107" s="173" t="s">
        <v>1814</v>
      </c>
      <c r="C107" s="159">
        <v>2018</v>
      </c>
      <c r="D107" s="159" t="s">
        <v>173</v>
      </c>
      <c r="E107" s="157" t="s">
        <v>130</v>
      </c>
      <c r="F107" s="158" t="s">
        <v>130</v>
      </c>
      <c r="G107" s="729" t="s">
        <v>286</v>
      </c>
      <c r="H107" s="39">
        <v>1443.4</v>
      </c>
      <c r="I107" s="274">
        <v>0</v>
      </c>
      <c r="J107" s="41">
        <v>0</v>
      </c>
      <c r="K107" s="56">
        <v>1443.4</v>
      </c>
      <c r="L107" s="41">
        <v>0</v>
      </c>
      <c r="M107" s="41">
        <v>0</v>
      </c>
      <c r="N107" s="48">
        <v>1443.4</v>
      </c>
      <c r="O107" s="43">
        <v>0</v>
      </c>
      <c r="P107" s="9">
        <f t="shared" ref="P107:P138" si="9">N107+O107</f>
        <v>1443.4</v>
      </c>
      <c r="Q107" s="44">
        <v>0</v>
      </c>
      <c r="R107" s="45">
        <v>0</v>
      </c>
      <c r="S107" s="52">
        <v>0</v>
      </c>
      <c r="T107" s="41">
        <v>0</v>
      </c>
      <c r="U107" s="330" t="s">
        <v>1784</v>
      </c>
      <c r="V107" s="12" t="s">
        <v>64</v>
      </c>
      <c r="W107" s="224" t="s">
        <v>610</v>
      </c>
    </row>
    <row r="108" spans="1:23" ht="33" customHeight="1" x14ac:dyDescent="0.25">
      <c r="A108" s="142" t="s">
        <v>287</v>
      </c>
      <c r="B108" s="173" t="s">
        <v>1814</v>
      </c>
      <c r="C108" s="159">
        <v>2018</v>
      </c>
      <c r="D108" s="159" t="s">
        <v>173</v>
      </c>
      <c r="E108" s="157" t="s">
        <v>130</v>
      </c>
      <c r="F108" s="158" t="s">
        <v>130</v>
      </c>
      <c r="G108" s="729" t="s">
        <v>288</v>
      </c>
      <c r="H108" s="39">
        <v>2700.95</v>
      </c>
      <c r="I108" s="274">
        <v>0</v>
      </c>
      <c r="J108" s="41">
        <v>0</v>
      </c>
      <c r="K108" s="56">
        <v>2700.95</v>
      </c>
      <c r="L108" s="41">
        <v>0</v>
      </c>
      <c r="M108" s="41">
        <v>0</v>
      </c>
      <c r="N108" s="48">
        <v>2700.95</v>
      </c>
      <c r="O108" s="43">
        <v>0</v>
      </c>
      <c r="P108" s="9">
        <f t="shared" si="9"/>
        <v>2700.95</v>
      </c>
      <c r="Q108" s="44">
        <v>0</v>
      </c>
      <c r="R108" s="45">
        <v>0</v>
      </c>
      <c r="S108" s="52">
        <v>0</v>
      </c>
      <c r="T108" s="41">
        <v>0</v>
      </c>
      <c r="U108" s="330" t="s">
        <v>1784</v>
      </c>
      <c r="V108" s="12" t="s">
        <v>64</v>
      </c>
      <c r="W108" s="224" t="s">
        <v>610</v>
      </c>
    </row>
    <row r="109" spans="1:23" ht="33" customHeight="1" x14ac:dyDescent="0.25">
      <c r="A109" s="142" t="s">
        <v>289</v>
      </c>
      <c r="B109" s="173" t="s">
        <v>1801</v>
      </c>
      <c r="C109" s="159">
        <v>2018</v>
      </c>
      <c r="D109" s="159" t="s">
        <v>173</v>
      </c>
      <c r="E109" s="157" t="s">
        <v>130</v>
      </c>
      <c r="F109" s="158" t="s">
        <v>130</v>
      </c>
      <c r="G109" s="729" t="s">
        <v>290</v>
      </c>
      <c r="H109" s="39">
        <v>1093.9449999999999</v>
      </c>
      <c r="I109" s="274">
        <v>1074.5259799999999</v>
      </c>
      <c r="J109" s="41">
        <v>0</v>
      </c>
      <c r="K109" s="56">
        <v>19.419020000000046</v>
      </c>
      <c r="L109" s="41">
        <v>0</v>
      </c>
      <c r="M109" s="41">
        <v>0</v>
      </c>
      <c r="N109" s="48">
        <v>19.419020000000046</v>
      </c>
      <c r="O109" s="43">
        <v>0</v>
      </c>
      <c r="P109" s="9">
        <f t="shared" si="9"/>
        <v>19.419020000000046</v>
      </c>
      <c r="Q109" s="44">
        <v>0</v>
      </c>
      <c r="R109" s="45">
        <v>0</v>
      </c>
      <c r="S109" s="52">
        <v>0</v>
      </c>
      <c r="T109" s="41">
        <v>0</v>
      </c>
      <c r="U109" s="330" t="s">
        <v>1784</v>
      </c>
      <c r="V109" s="12" t="s">
        <v>64</v>
      </c>
      <c r="W109" s="224" t="s">
        <v>1679</v>
      </c>
    </row>
    <row r="110" spans="1:23" ht="33" customHeight="1" x14ac:dyDescent="0.25">
      <c r="A110" s="142" t="s">
        <v>291</v>
      </c>
      <c r="B110" s="173" t="s">
        <v>1814</v>
      </c>
      <c r="C110" s="159">
        <v>2018</v>
      </c>
      <c r="D110" s="159" t="s">
        <v>173</v>
      </c>
      <c r="E110" s="157" t="s">
        <v>130</v>
      </c>
      <c r="F110" s="158" t="s">
        <v>130</v>
      </c>
      <c r="G110" s="729" t="s">
        <v>292</v>
      </c>
      <c r="H110" s="39">
        <v>3035.8850000000002</v>
      </c>
      <c r="I110" s="274">
        <v>0</v>
      </c>
      <c r="J110" s="56">
        <v>3035.8850000000002</v>
      </c>
      <c r="K110" s="41">
        <v>0</v>
      </c>
      <c r="L110" s="41">
        <v>0</v>
      </c>
      <c r="M110" s="41">
        <v>0</v>
      </c>
      <c r="N110" s="48">
        <v>3035.8850000000002</v>
      </c>
      <c r="O110" s="43">
        <v>0</v>
      </c>
      <c r="P110" s="9">
        <f t="shared" si="9"/>
        <v>3035.8850000000002</v>
      </c>
      <c r="Q110" s="44">
        <v>0</v>
      </c>
      <c r="R110" s="45">
        <v>0</v>
      </c>
      <c r="S110" s="52">
        <v>0</v>
      </c>
      <c r="T110" s="41">
        <v>0</v>
      </c>
      <c r="U110" s="330" t="s">
        <v>1784</v>
      </c>
      <c r="V110" s="12" t="s">
        <v>64</v>
      </c>
      <c r="W110" s="224" t="s">
        <v>625</v>
      </c>
    </row>
    <row r="111" spans="1:23" ht="33" customHeight="1" x14ac:dyDescent="0.25">
      <c r="A111" s="142" t="s">
        <v>293</v>
      </c>
      <c r="B111" s="173" t="s">
        <v>1814</v>
      </c>
      <c r="C111" s="159">
        <v>2018</v>
      </c>
      <c r="D111" s="159" t="s">
        <v>173</v>
      </c>
      <c r="E111" s="157" t="s">
        <v>130</v>
      </c>
      <c r="F111" s="158" t="s">
        <v>130</v>
      </c>
      <c r="G111" s="733" t="s">
        <v>294</v>
      </c>
      <c r="H111" s="39">
        <v>1660.7729999999999</v>
      </c>
      <c r="I111" s="274">
        <v>0</v>
      </c>
      <c r="J111" s="56">
        <v>1660.7729999999999</v>
      </c>
      <c r="K111" s="30">
        <v>0</v>
      </c>
      <c r="L111" s="41">
        <v>0</v>
      </c>
      <c r="M111" s="41">
        <v>0</v>
      </c>
      <c r="N111" s="48">
        <v>1660.7729999999999</v>
      </c>
      <c r="O111" s="43">
        <v>0</v>
      </c>
      <c r="P111" s="9">
        <f t="shared" si="9"/>
        <v>1660.7729999999999</v>
      </c>
      <c r="Q111" s="44">
        <v>0</v>
      </c>
      <c r="R111" s="45">
        <v>0</v>
      </c>
      <c r="S111" s="52">
        <v>0</v>
      </c>
      <c r="T111" s="41">
        <v>0</v>
      </c>
      <c r="U111" s="330" t="s">
        <v>1784</v>
      </c>
      <c r="V111" s="12" t="s">
        <v>64</v>
      </c>
      <c r="W111" s="224" t="s">
        <v>610</v>
      </c>
    </row>
    <row r="112" spans="1:23" ht="33" customHeight="1" x14ac:dyDescent="0.25">
      <c r="A112" s="133" t="s">
        <v>295</v>
      </c>
      <c r="B112" s="163" t="s">
        <v>1814</v>
      </c>
      <c r="C112" s="12">
        <v>2018</v>
      </c>
      <c r="D112" s="12" t="s">
        <v>173</v>
      </c>
      <c r="E112" s="134" t="s">
        <v>23</v>
      </c>
      <c r="F112" s="135" t="s">
        <v>23</v>
      </c>
      <c r="G112" s="731" t="s">
        <v>296</v>
      </c>
      <c r="H112" s="28">
        <v>27718.73</v>
      </c>
      <c r="I112" s="18">
        <f>8828.88+971.30172</f>
        <v>9800.1817199999987</v>
      </c>
      <c r="J112" s="30">
        <v>0</v>
      </c>
      <c r="K112" s="56">
        <v>18889.849999999999</v>
      </c>
      <c r="L112" s="30">
        <v>0</v>
      </c>
      <c r="M112" s="30">
        <v>0</v>
      </c>
      <c r="N112" s="48">
        <f>18889.85-971.30172</f>
        <v>17918.548279999999</v>
      </c>
      <c r="O112" s="43">
        <v>0</v>
      </c>
      <c r="P112" s="9">
        <f t="shared" si="9"/>
        <v>17918.548279999999</v>
      </c>
      <c r="Q112" s="9">
        <v>0</v>
      </c>
      <c r="R112" s="49">
        <v>0</v>
      </c>
      <c r="S112" s="53">
        <v>0</v>
      </c>
      <c r="T112" s="30">
        <v>0</v>
      </c>
      <c r="U112" s="330" t="s">
        <v>1784</v>
      </c>
      <c r="V112" s="12" t="s">
        <v>64</v>
      </c>
      <c r="W112" s="224" t="s">
        <v>35</v>
      </c>
    </row>
    <row r="113" spans="1:23" ht="23.25" customHeight="1" x14ac:dyDescent="0.25">
      <c r="A113" s="142" t="s">
        <v>297</v>
      </c>
      <c r="B113" s="173" t="s">
        <v>1814</v>
      </c>
      <c r="C113" s="159">
        <v>2018</v>
      </c>
      <c r="D113" s="159" t="s">
        <v>1817</v>
      </c>
      <c r="E113" s="157" t="s">
        <v>130</v>
      </c>
      <c r="F113" s="158" t="s">
        <v>130</v>
      </c>
      <c r="G113" s="734" t="s">
        <v>298</v>
      </c>
      <c r="H113" s="39">
        <v>11358.69</v>
      </c>
      <c r="I113" s="274">
        <v>0</v>
      </c>
      <c r="J113" s="41">
        <v>0</v>
      </c>
      <c r="K113" s="56">
        <v>11358.69</v>
      </c>
      <c r="L113" s="41">
        <v>0</v>
      </c>
      <c r="M113" s="41">
        <v>0</v>
      </c>
      <c r="N113" s="48">
        <v>11358.69</v>
      </c>
      <c r="O113" s="43">
        <v>0</v>
      </c>
      <c r="P113" s="9">
        <f t="shared" si="9"/>
        <v>11358.69</v>
      </c>
      <c r="Q113" s="44">
        <v>0</v>
      </c>
      <c r="R113" s="45">
        <v>0</v>
      </c>
      <c r="S113" s="52">
        <v>0</v>
      </c>
      <c r="T113" s="41">
        <v>0</v>
      </c>
      <c r="U113" s="330" t="s">
        <v>1784</v>
      </c>
      <c r="V113" s="12" t="s">
        <v>64</v>
      </c>
      <c r="W113" s="224" t="s">
        <v>610</v>
      </c>
    </row>
    <row r="114" spans="1:23" ht="25.5" customHeight="1" x14ac:dyDescent="0.25">
      <c r="A114" s="142" t="s">
        <v>299</v>
      </c>
      <c r="B114" s="173" t="s">
        <v>1814</v>
      </c>
      <c r="C114" s="159">
        <v>2018</v>
      </c>
      <c r="D114" s="159" t="s">
        <v>1818</v>
      </c>
      <c r="E114" s="157" t="s">
        <v>130</v>
      </c>
      <c r="F114" s="158" t="s">
        <v>130</v>
      </c>
      <c r="G114" s="735" t="s">
        <v>300</v>
      </c>
      <c r="H114" s="39">
        <v>7886.2488700000004</v>
      </c>
      <c r="I114" s="274">
        <v>0</v>
      </c>
      <c r="J114" s="56">
        <v>7886.2488700000004</v>
      </c>
      <c r="K114" s="41">
        <v>0</v>
      </c>
      <c r="L114" s="41">
        <v>0</v>
      </c>
      <c r="M114" s="41">
        <v>0</v>
      </c>
      <c r="N114" s="48">
        <v>7886.2488700000004</v>
      </c>
      <c r="O114" s="43">
        <v>0</v>
      </c>
      <c r="P114" s="9">
        <f t="shared" si="9"/>
        <v>7886.2488700000004</v>
      </c>
      <c r="Q114" s="44">
        <v>0</v>
      </c>
      <c r="R114" s="45">
        <v>0</v>
      </c>
      <c r="S114" s="52">
        <v>0</v>
      </c>
      <c r="T114" s="41">
        <v>0</v>
      </c>
      <c r="U114" s="330" t="s">
        <v>1784</v>
      </c>
      <c r="V114" s="12" t="s">
        <v>64</v>
      </c>
      <c r="W114" s="224" t="s">
        <v>35</v>
      </c>
    </row>
    <row r="115" spans="1:23" ht="35.25" customHeight="1" x14ac:dyDescent="0.25">
      <c r="A115" s="142" t="s">
        <v>301</v>
      </c>
      <c r="B115" s="173" t="s">
        <v>1814</v>
      </c>
      <c r="C115" s="159">
        <v>2018</v>
      </c>
      <c r="D115" s="159" t="s">
        <v>1819</v>
      </c>
      <c r="E115" s="157" t="s">
        <v>130</v>
      </c>
      <c r="F115" s="158" t="s">
        <v>130</v>
      </c>
      <c r="G115" s="736" t="s">
        <v>302</v>
      </c>
      <c r="H115" s="39">
        <v>7030.0975799999997</v>
      </c>
      <c r="I115" s="274">
        <v>0</v>
      </c>
      <c r="J115" s="41">
        <v>0</v>
      </c>
      <c r="K115" s="41">
        <v>0</v>
      </c>
      <c r="L115" s="56">
        <v>7030.0975799999997</v>
      </c>
      <c r="M115" s="41">
        <v>0</v>
      </c>
      <c r="N115" s="48">
        <v>7030.0975799999997</v>
      </c>
      <c r="O115" s="43">
        <v>0</v>
      </c>
      <c r="P115" s="9">
        <f t="shared" si="9"/>
        <v>7030.0975799999997</v>
      </c>
      <c r="Q115" s="44">
        <v>0</v>
      </c>
      <c r="R115" s="45">
        <v>0</v>
      </c>
      <c r="S115" s="52">
        <v>0</v>
      </c>
      <c r="T115" s="41">
        <v>0</v>
      </c>
      <c r="U115" s="330" t="s">
        <v>1784</v>
      </c>
      <c r="V115" s="12" t="s">
        <v>64</v>
      </c>
      <c r="W115" s="224" t="s">
        <v>1182</v>
      </c>
    </row>
    <row r="116" spans="1:23" s="418" customFormat="1" ht="34.5" customHeight="1" x14ac:dyDescent="0.2">
      <c r="A116" s="145" t="s">
        <v>303</v>
      </c>
      <c r="B116" s="318" t="s">
        <v>1802</v>
      </c>
      <c r="C116" s="140">
        <v>2018</v>
      </c>
      <c r="D116" s="159" t="s">
        <v>1820</v>
      </c>
      <c r="E116" s="141" t="s">
        <v>130</v>
      </c>
      <c r="F116" s="151" t="s">
        <v>130</v>
      </c>
      <c r="G116" s="737" t="s">
        <v>304</v>
      </c>
      <c r="H116" s="85">
        <v>6156.3576700000003</v>
      </c>
      <c r="I116" s="275">
        <v>6156.3576700000003</v>
      </c>
      <c r="J116" s="32">
        <v>0</v>
      </c>
      <c r="K116" s="32">
        <v>0</v>
      </c>
      <c r="L116" s="32">
        <v>0</v>
      </c>
      <c r="M116" s="32">
        <v>0</v>
      </c>
      <c r="N116" s="271">
        <v>0</v>
      </c>
      <c r="O116" s="43">
        <v>0</v>
      </c>
      <c r="P116" s="38">
        <f t="shared" si="9"/>
        <v>0</v>
      </c>
      <c r="Q116" s="389">
        <v>0</v>
      </c>
      <c r="R116" s="390">
        <v>0</v>
      </c>
      <c r="S116" s="150">
        <v>0</v>
      </c>
      <c r="T116" s="32">
        <v>0</v>
      </c>
      <c r="U116" s="329" t="s">
        <v>1784</v>
      </c>
      <c r="V116" s="453" t="s">
        <v>77</v>
      </c>
      <c r="W116" s="136" t="s">
        <v>1784</v>
      </c>
    </row>
    <row r="117" spans="1:23" ht="30.75" customHeight="1" x14ac:dyDescent="0.25">
      <c r="A117" s="142" t="s">
        <v>305</v>
      </c>
      <c r="B117" s="173" t="s">
        <v>1803</v>
      </c>
      <c r="C117" s="159">
        <v>2018</v>
      </c>
      <c r="D117" s="159" t="s">
        <v>1821</v>
      </c>
      <c r="E117" s="157" t="s">
        <v>130</v>
      </c>
      <c r="F117" s="158" t="s">
        <v>130</v>
      </c>
      <c r="G117" s="736" t="s">
        <v>306</v>
      </c>
      <c r="H117" s="39">
        <v>3181.66</v>
      </c>
      <c r="I117" s="274">
        <v>800.34458999999993</v>
      </c>
      <c r="J117" s="56">
        <v>2381.3154100000002</v>
      </c>
      <c r="K117" s="41">
        <v>0</v>
      </c>
      <c r="L117" s="41">
        <v>0</v>
      </c>
      <c r="M117" s="41">
        <v>0</v>
      </c>
      <c r="N117" s="48">
        <v>2381.3154100000002</v>
      </c>
      <c r="O117" s="43">
        <v>0</v>
      </c>
      <c r="P117" s="9">
        <f t="shared" si="9"/>
        <v>2381.3154100000002</v>
      </c>
      <c r="Q117" s="44">
        <v>0</v>
      </c>
      <c r="R117" s="45">
        <v>0</v>
      </c>
      <c r="S117" s="52">
        <v>0</v>
      </c>
      <c r="T117" s="41">
        <v>0</v>
      </c>
      <c r="U117" s="330" t="s">
        <v>1784</v>
      </c>
      <c r="V117" s="12" t="s">
        <v>64</v>
      </c>
      <c r="W117" s="224" t="s">
        <v>1184</v>
      </c>
    </row>
    <row r="118" spans="1:23" ht="35.25" customHeight="1" x14ac:dyDescent="0.25">
      <c r="A118" s="142" t="s">
        <v>307</v>
      </c>
      <c r="B118" s="173" t="s">
        <v>1804</v>
      </c>
      <c r="C118" s="159">
        <v>2018</v>
      </c>
      <c r="D118" s="159" t="s">
        <v>1822</v>
      </c>
      <c r="E118" s="157" t="s">
        <v>130</v>
      </c>
      <c r="F118" s="158" t="s">
        <v>130</v>
      </c>
      <c r="G118" s="736" t="s">
        <v>308</v>
      </c>
      <c r="H118" s="39">
        <v>4500</v>
      </c>
      <c r="I118" s="274">
        <v>1693.96892</v>
      </c>
      <c r="J118" s="56">
        <v>2806.0310799999997</v>
      </c>
      <c r="K118" s="41">
        <v>0</v>
      </c>
      <c r="L118" s="41">
        <v>0</v>
      </c>
      <c r="M118" s="41">
        <v>0</v>
      </c>
      <c r="N118" s="48">
        <v>2806.0310799999997</v>
      </c>
      <c r="O118" s="43">
        <v>0</v>
      </c>
      <c r="P118" s="9">
        <f t="shared" si="9"/>
        <v>2806.0310799999997</v>
      </c>
      <c r="Q118" s="44">
        <v>0</v>
      </c>
      <c r="R118" s="45">
        <v>0</v>
      </c>
      <c r="S118" s="52">
        <v>0</v>
      </c>
      <c r="T118" s="41">
        <v>0</v>
      </c>
      <c r="U118" s="330" t="s">
        <v>1784</v>
      </c>
      <c r="V118" s="12" t="s">
        <v>64</v>
      </c>
      <c r="W118" s="224" t="s">
        <v>35</v>
      </c>
    </row>
    <row r="119" spans="1:23" ht="33" customHeight="1" x14ac:dyDescent="0.25">
      <c r="A119" s="142" t="s">
        <v>309</v>
      </c>
      <c r="B119" s="173" t="s">
        <v>1814</v>
      </c>
      <c r="C119" s="159">
        <v>2018</v>
      </c>
      <c r="D119" s="159" t="s">
        <v>1823</v>
      </c>
      <c r="E119" s="157" t="s">
        <v>130</v>
      </c>
      <c r="F119" s="158" t="s">
        <v>130</v>
      </c>
      <c r="G119" s="736" t="s">
        <v>310</v>
      </c>
      <c r="H119" s="39">
        <v>7132.76</v>
      </c>
      <c r="I119" s="274">
        <v>0</v>
      </c>
      <c r="J119" s="41">
        <v>0</v>
      </c>
      <c r="K119" s="41">
        <v>0</v>
      </c>
      <c r="L119" s="56">
        <v>7133</v>
      </c>
      <c r="M119" s="56">
        <v>0</v>
      </c>
      <c r="N119" s="48">
        <v>7132.76</v>
      </c>
      <c r="O119" s="43">
        <v>0</v>
      </c>
      <c r="P119" s="9">
        <f t="shared" si="9"/>
        <v>7132.76</v>
      </c>
      <c r="Q119" s="44">
        <v>0</v>
      </c>
      <c r="R119" s="45">
        <v>0</v>
      </c>
      <c r="S119" s="52">
        <v>0</v>
      </c>
      <c r="T119" s="41">
        <v>0</v>
      </c>
      <c r="U119" s="330" t="s">
        <v>1784</v>
      </c>
      <c r="V119" s="12" t="s">
        <v>64</v>
      </c>
      <c r="W119" s="224" t="s">
        <v>1182</v>
      </c>
    </row>
    <row r="120" spans="1:23" s="418" customFormat="1" ht="26.25" customHeight="1" x14ac:dyDescent="0.2">
      <c r="A120" s="396" t="s">
        <v>311</v>
      </c>
      <c r="B120" s="312" t="s">
        <v>1805</v>
      </c>
      <c r="C120" s="137">
        <v>2018</v>
      </c>
      <c r="D120" s="159" t="s">
        <v>1824</v>
      </c>
      <c r="E120" s="138" t="s">
        <v>130</v>
      </c>
      <c r="F120" s="147" t="s">
        <v>130</v>
      </c>
      <c r="G120" s="738" t="s">
        <v>312</v>
      </c>
      <c r="H120" s="35">
        <v>7077.5017500000004</v>
      </c>
      <c r="I120" s="392">
        <v>7077.5017500000004</v>
      </c>
      <c r="J120" s="37">
        <v>0</v>
      </c>
      <c r="K120" s="37">
        <v>0</v>
      </c>
      <c r="L120" s="37">
        <v>0</v>
      </c>
      <c r="M120" s="37">
        <v>0</v>
      </c>
      <c r="N120" s="271">
        <v>0</v>
      </c>
      <c r="O120" s="43">
        <v>0</v>
      </c>
      <c r="P120" s="38">
        <f t="shared" si="9"/>
        <v>0</v>
      </c>
      <c r="Q120" s="271">
        <v>0</v>
      </c>
      <c r="R120" s="397">
        <v>0</v>
      </c>
      <c r="S120" s="87">
        <v>0</v>
      </c>
      <c r="T120" s="37">
        <v>0</v>
      </c>
      <c r="U120" s="329" t="s">
        <v>1784</v>
      </c>
      <c r="V120" s="453" t="s">
        <v>77</v>
      </c>
      <c r="W120" s="136" t="s">
        <v>1784</v>
      </c>
    </row>
    <row r="121" spans="1:23" ht="25.5" customHeight="1" thickBot="1" x14ac:dyDescent="0.3">
      <c r="A121" s="372" t="s">
        <v>313</v>
      </c>
      <c r="B121" s="379" t="s">
        <v>1814</v>
      </c>
      <c r="C121" s="373">
        <v>2018</v>
      </c>
      <c r="D121" s="159" t="s">
        <v>1825</v>
      </c>
      <c r="E121" s="164" t="s">
        <v>23</v>
      </c>
      <c r="F121" s="650" t="s">
        <v>23</v>
      </c>
      <c r="G121" s="739" t="s">
        <v>314</v>
      </c>
      <c r="H121" s="105">
        <v>30000</v>
      </c>
      <c r="I121" s="374">
        <v>0</v>
      </c>
      <c r="J121" s="108">
        <v>0</v>
      </c>
      <c r="K121" s="108">
        <v>0</v>
      </c>
      <c r="L121" s="375">
        <v>20000</v>
      </c>
      <c r="M121" s="375">
        <v>0</v>
      </c>
      <c r="N121" s="376">
        <v>20000</v>
      </c>
      <c r="O121" s="377">
        <v>0</v>
      </c>
      <c r="P121" s="109">
        <f t="shared" si="9"/>
        <v>20000</v>
      </c>
      <c r="Q121" s="109">
        <v>0</v>
      </c>
      <c r="R121" s="388">
        <v>0</v>
      </c>
      <c r="S121" s="192">
        <v>10000</v>
      </c>
      <c r="T121" s="108">
        <v>0</v>
      </c>
      <c r="U121" s="360" t="s">
        <v>1784</v>
      </c>
      <c r="V121" s="373" t="s">
        <v>64</v>
      </c>
      <c r="W121" s="398" t="s">
        <v>588</v>
      </c>
    </row>
    <row r="122" spans="1:23" ht="24" customHeight="1" x14ac:dyDescent="0.25">
      <c r="A122" s="895" t="s">
        <v>1439</v>
      </c>
      <c r="B122" s="896" t="s">
        <v>1814</v>
      </c>
      <c r="C122" s="817">
        <v>2019</v>
      </c>
      <c r="D122" s="817" t="s">
        <v>1814</v>
      </c>
      <c r="E122" s="885" t="s">
        <v>135</v>
      </c>
      <c r="F122" s="916" t="s">
        <v>135</v>
      </c>
      <c r="G122" s="917" t="s">
        <v>1344</v>
      </c>
      <c r="H122" s="860">
        <v>2000</v>
      </c>
      <c r="I122" s="918">
        <v>0</v>
      </c>
      <c r="J122" s="395">
        <v>0</v>
      </c>
      <c r="K122" s="395">
        <v>0</v>
      </c>
      <c r="L122" s="898">
        <v>500</v>
      </c>
      <c r="M122" s="898">
        <v>1500</v>
      </c>
      <c r="N122" s="899">
        <v>0</v>
      </c>
      <c r="O122" s="919">
        <v>2000</v>
      </c>
      <c r="P122" s="920">
        <f t="shared" si="9"/>
        <v>2000</v>
      </c>
      <c r="Q122" s="900">
        <v>0</v>
      </c>
      <c r="R122" s="395">
        <v>0</v>
      </c>
      <c r="S122" s="901">
        <v>0</v>
      </c>
      <c r="T122" s="395">
        <v>0</v>
      </c>
      <c r="U122" s="902" t="s">
        <v>1784</v>
      </c>
      <c r="V122" s="817" t="s">
        <v>34</v>
      </c>
      <c r="W122" s="921" t="s">
        <v>625</v>
      </c>
    </row>
    <row r="123" spans="1:23" ht="24" customHeight="1" x14ac:dyDescent="0.25">
      <c r="A123" s="903" t="s">
        <v>1440</v>
      </c>
      <c r="B123" s="309" t="s">
        <v>1814</v>
      </c>
      <c r="C123" s="310">
        <v>2019</v>
      </c>
      <c r="D123" s="310" t="s">
        <v>1814</v>
      </c>
      <c r="E123" s="300" t="s">
        <v>130</v>
      </c>
      <c r="F123" s="651" t="s">
        <v>130</v>
      </c>
      <c r="G123" s="740" t="s">
        <v>1345</v>
      </c>
      <c r="H123" s="95">
        <v>10000</v>
      </c>
      <c r="I123" s="266">
        <v>0</v>
      </c>
      <c r="J123" s="98">
        <v>0</v>
      </c>
      <c r="K123" s="98">
        <v>0</v>
      </c>
      <c r="L123" s="247">
        <v>5000</v>
      </c>
      <c r="M123" s="247">
        <v>5000</v>
      </c>
      <c r="N123" s="269">
        <v>0</v>
      </c>
      <c r="O123" s="266">
        <v>10000</v>
      </c>
      <c r="P123" s="98">
        <f t="shared" si="9"/>
        <v>10000</v>
      </c>
      <c r="Q123" s="369">
        <v>0</v>
      </c>
      <c r="R123" s="98">
        <v>0</v>
      </c>
      <c r="S123" s="99">
        <v>0</v>
      </c>
      <c r="T123" s="98">
        <v>0</v>
      </c>
      <c r="U123" s="354" t="s">
        <v>1784</v>
      </c>
      <c r="V123" s="310" t="s">
        <v>34</v>
      </c>
      <c r="W123" s="922" t="s">
        <v>625</v>
      </c>
    </row>
    <row r="124" spans="1:23" ht="24" customHeight="1" x14ac:dyDescent="0.25">
      <c r="A124" s="903" t="s">
        <v>1441</v>
      </c>
      <c r="B124" s="309" t="s">
        <v>1814</v>
      </c>
      <c r="C124" s="310">
        <v>2019</v>
      </c>
      <c r="D124" s="310" t="s">
        <v>1814</v>
      </c>
      <c r="E124" s="300" t="s">
        <v>130</v>
      </c>
      <c r="F124" s="651" t="s">
        <v>130</v>
      </c>
      <c r="G124" s="740" t="s">
        <v>1346</v>
      </c>
      <c r="H124" s="95">
        <v>2560</v>
      </c>
      <c r="I124" s="277">
        <v>0</v>
      </c>
      <c r="J124" s="98">
        <v>0</v>
      </c>
      <c r="K124" s="98">
        <v>0</v>
      </c>
      <c r="L124" s="98">
        <v>0</v>
      </c>
      <c r="M124" s="247">
        <v>2560</v>
      </c>
      <c r="N124" s="269">
        <v>0</v>
      </c>
      <c r="O124" s="95">
        <v>2560</v>
      </c>
      <c r="P124" s="98">
        <f t="shared" si="9"/>
        <v>2560</v>
      </c>
      <c r="Q124" s="369">
        <v>0</v>
      </c>
      <c r="R124" s="98">
        <v>0</v>
      </c>
      <c r="S124" s="99">
        <v>0</v>
      </c>
      <c r="T124" s="98">
        <v>0</v>
      </c>
      <c r="U124" s="354" t="s">
        <v>1784</v>
      </c>
      <c r="V124" s="310" t="s">
        <v>64</v>
      </c>
      <c r="W124" s="323" t="s">
        <v>1179</v>
      </c>
    </row>
    <row r="125" spans="1:23" ht="24" customHeight="1" x14ac:dyDescent="0.25">
      <c r="A125" s="903" t="s">
        <v>1442</v>
      </c>
      <c r="B125" s="309" t="s">
        <v>1814</v>
      </c>
      <c r="C125" s="310">
        <v>2019</v>
      </c>
      <c r="D125" s="310" t="s">
        <v>1814</v>
      </c>
      <c r="E125" s="300" t="s">
        <v>130</v>
      </c>
      <c r="F125" s="651" t="s">
        <v>130</v>
      </c>
      <c r="G125" s="740" t="s">
        <v>1347</v>
      </c>
      <c r="H125" s="95">
        <v>20841.8</v>
      </c>
      <c r="I125" s="277">
        <v>0</v>
      </c>
      <c r="J125" s="98">
        <v>0</v>
      </c>
      <c r="K125" s="98">
        <v>0</v>
      </c>
      <c r="L125" s="98">
        <v>0</v>
      </c>
      <c r="M125" s="247">
        <v>20841.8</v>
      </c>
      <c r="N125" s="269">
        <v>0</v>
      </c>
      <c r="O125" s="95">
        <v>20841.8</v>
      </c>
      <c r="P125" s="98">
        <f t="shared" si="9"/>
        <v>20841.8</v>
      </c>
      <c r="Q125" s="369">
        <v>0</v>
      </c>
      <c r="R125" s="98">
        <v>0</v>
      </c>
      <c r="S125" s="99">
        <v>0</v>
      </c>
      <c r="T125" s="98">
        <v>0</v>
      </c>
      <c r="U125" s="354" t="s">
        <v>1784</v>
      </c>
      <c r="V125" s="310" t="s">
        <v>64</v>
      </c>
      <c r="W125" s="323" t="s">
        <v>39</v>
      </c>
    </row>
    <row r="126" spans="1:23" ht="24" customHeight="1" x14ac:dyDescent="0.25">
      <c r="A126" s="903" t="s">
        <v>1443</v>
      </c>
      <c r="B126" s="309" t="s">
        <v>1814</v>
      </c>
      <c r="C126" s="310">
        <v>2019</v>
      </c>
      <c r="D126" s="310" t="s">
        <v>1814</v>
      </c>
      <c r="E126" s="300" t="s">
        <v>130</v>
      </c>
      <c r="F126" s="651" t="s">
        <v>130</v>
      </c>
      <c r="G126" s="740" t="s">
        <v>1348</v>
      </c>
      <c r="H126" s="95">
        <v>10000</v>
      </c>
      <c r="I126" s="277">
        <v>0</v>
      </c>
      <c r="J126" s="98">
        <v>0</v>
      </c>
      <c r="K126" s="98">
        <v>0</v>
      </c>
      <c r="L126" s="98">
        <v>0</v>
      </c>
      <c r="M126" s="247">
        <v>10000</v>
      </c>
      <c r="N126" s="269">
        <v>0</v>
      </c>
      <c r="O126" s="95">
        <v>10000</v>
      </c>
      <c r="P126" s="98">
        <f t="shared" si="9"/>
        <v>10000</v>
      </c>
      <c r="Q126" s="369">
        <v>0</v>
      </c>
      <c r="R126" s="98">
        <v>0</v>
      </c>
      <c r="S126" s="99">
        <v>0</v>
      </c>
      <c r="T126" s="98">
        <v>0</v>
      </c>
      <c r="U126" s="354" t="s">
        <v>1784</v>
      </c>
      <c r="V126" s="310" t="s">
        <v>64</v>
      </c>
      <c r="W126" s="323" t="s">
        <v>39</v>
      </c>
    </row>
    <row r="127" spans="1:23" ht="24" customHeight="1" x14ac:dyDescent="0.25">
      <c r="A127" s="903" t="s">
        <v>1444</v>
      </c>
      <c r="B127" s="309" t="s">
        <v>1814</v>
      </c>
      <c r="C127" s="310">
        <v>2019</v>
      </c>
      <c r="D127" s="310" t="s">
        <v>1814</v>
      </c>
      <c r="E127" s="300" t="s">
        <v>130</v>
      </c>
      <c r="F127" s="651" t="s">
        <v>130</v>
      </c>
      <c r="G127" s="740" t="s">
        <v>1349</v>
      </c>
      <c r="H127" s="95">
        <v>706</v>
      </c>
      <c r="I127" s="277">
        <v>0</v>
      </c>
      <c r="J127" s="98">
        <v>0</v>
      </c>
      <c r="K127" s="98">
        <v>0</v>
      </c>
      <c r="L127" s="98">
        <v>0</v>
      </c>
      <c r="M127" s="247">
        <v>706</v>
      </c>
      <c r="N127" s="269">
        <v>0</v>
      </c>
      <c r="O127" s="95">
        <v>706</v>
      </c>
      <c r="P127" s="98">
        <f t="shared" si="9"/>
        <v>706</v>
      </c>
      <c r="Q127" s="915">
        <v>0</v>
      </c>
      <c r="R127" s="98">
        <v>0</v>
      </c>
      <c r="S127" s="99">
        <v>0</v>
      </c>
      <c r="T127" s="98">
        <v>0</v>
      </c>
      <c r="U127" s="354" t="s">
        <v>1784</v>
      </c>
      <c r="V127" s="310" t="s">
        <v>64</v>
      </c>
      <c r="W127" s="323" t="s">
        <v>39</v>
      </c>
    </row>
    <row r="128" spans="1:23" ht="24" customHeight="1" x14ac:dyDescent="0.25">
      <c r="A128" s="913" t="s">
        <v>1445</v>
      </c>
      <c r="B128" s="363" t="s">
        <v>1814</v>
      </c>
      <c r="C128" s="364">
        <v>2019</v>
      </c>
      <c r="D128" s="364" t="s">
        <v>1814</v>
      </c>
      <c r="E128" s="365" t="s">
        <v>130</v>
      </c>
      <c r="F128" s="679" t="s">
        <v>130</v>
      </c>
      <c r="G128" s="914" t="s">
        <v>1350</v>
      </c>
      <c r="H128" s="366">
        <v>5500</v>
      </c>
      <c r="I128" s="437">
        <v>0</v>
      </c>
      <c r="J128" s="289">
        <v>0</v>
      </c>
      <c r="K128" s="289">
        <v>0</v>
      </c>
      <c r="L128" s="289">
        <v>0</v>
      </c>
      <c r="M128" s="367">
        <v>5500</v>
      </c>
      <c r="N128" s="368">
        <v>0</v>
      </c>
      <c r="O128" s="366">
        <v>5500</v>
      </c>
      <c r="P128" s="289">
        <f t="shared" si="9"/>
        <v>5500</v>
      </c>
      <c r="Q128" s="369">
        <v>0</v>
      </c>
      <c r="R128" s="289">
        <v>0</v>
      </c>
      <c r="S128" s="370">
        <v>0</v>
      </c>
      <c r="T128" s="289">
        <v>0</v>
      </c>
      <c r="U128" s="371" t="s">
        <v>1784</v>
      </c>
      <c r="V128" s="364" t="s">
        <v>64</v>
      </c>
      <c r="W128" s="569" t="s">
        <v>39</v>
      </c>
    </row>
    <row r="129" spans="1:23" ht="24" customHeight="1" x14ac:dyDescent="0.25">
      <c r="A129" s="903" t="s">
        <v>1446</v>
      </c>
      <c r="B129" s="309" t="s">
        <v>1814</v>
      </c>
      <c r="C129" s="310">
        <v>2019</v>
      </c>
      <c r="D129" s="310" t="s">
        <v>1814</v>
      </c>
      <c r="E129" s="300" t="s">
        <v>130</v>
      </c>
      <c r="F129" s="651" t="s">
        <v>130</v>
      </c>
      <c r="G129" s="740" t="s">
        <v>196</v>
      </c>
      <c r="H129" s="95">
        <v>10562</v>
      </c>
      <c r="I129" s="277">
        <v>0</v>
      </c>
      <c r="J129" s="98">
        <v>0</v>
      </c>
      <c r="K129" s="98">
        <v>0</v>
      </c>
      <c r="L129" s="98">
        <v>0</v>
      </c>
      <c r="M129" s="247">
        <v>10562</v>
      </c>
      <c r="N129" s="269">
        <v>0</v>
      </c>
      <c r="O129" s="95">
        <v>10562</v>
      </c>
      <c r="P129" s="98">
        <f t="shared" si="9"/>
        <v>10562</v>
      </c>
      <c r="Q129" s="369">
        <v>0</v>
      </c>
      <c r="R129" s="98">
        <v>0</v>
      </c>
      <c r="S129" s="99">
        <v>0</v>
      </c>
      <c r="T129" s="98">
        <v>0</v>
      </c>
      <c r="U129" s="354" t="s">
        <v>1784</v>
      </c>
      <c r="V129" s="310" t="s">
        <v>64</v>
      </c>
      <c r="W129" s="323" t="s">
        <v>39</v>
      </c>
    </row>
    <row r="130" spans="1:23" ht="24" customHeight="1" x14ac:dyDescent="0.25">
      <c r="A130" s="903" t="s">
        <v>1447</v>
      </c>
      <c r="B130" s="309" t="s">
        <v>1814</v>
      </c>
      <c r="C130" s="310">
        <v>2019</v>
      </c>
      <c r="D130" s="310" t="s">
        <v>1814</v>
      </c>
      <c r="E130" s="300" t="s">
        <v>130</v>
      </c>
      <c r="F130" s="651" t="s">
        <v>130</v>
      </c>
      <c r="G130" s="740" t="s">
        <v>1351</v>
      </c>
      <c r="H130" s="95">
        <v>5820</v>
      </c>
      <c r="I130" s="277">
        <v>0</v>
      </c>
      <c r="J130" s="98">
        <v>0</v>
      </c>
      <c r="K130" s="98">
        <v>0</v>
      </c>
      <c r="L130" s="98">
        <v>0</v>
      </c>
      <c r="M130" s="247">
        <v>5820</v>
      </c>
      <c r="N130" s="269">
        <v>0</v>
      </c>
      <c r="O130" s="95">
        <v>5820</v>
      </c>
      <c r="P130" s="98">
        <f t="shared" si="9"/>
        <v>5820</v>
      </c>
      <c r="Q130" s="369">
        <v>0</v>
      </c>
      <c r="R130" s="98">
        <v>0</v>
      </c>
      <c r="S130" s="99">
        <v>0</v>
      </c>
      <c r="T130" s="98">
        <v>0</v>
      </c>
      <c r="U130" s="354" t="s">
        <v>1784</v>
      </c>
      <c r="V130" s="310" t="s">
        <v>64</v>
      </c>
      <c r="W130" s="323" t="s">
        <v>39</v>
      </c>
    </row>
    <row r="131" spans="1:23" ht="24" customHeight="1" x14ac:dyDescent="0.25">
      <c r="A131" s="903" t="s">
        <v>1448</v>
      </c>
      <c r="B131" s="309" t="s">
        <v>1814</v>
      </c>
      <c r="C131" s="310">
        <v>2019</v>
      </c>
      <c r="D131" s="310" t="s">
        <v>1814</v>
      </c>
      <c r="E131" s="652" t="s">
        <v>130</v>
      </c>
      <c r="F131" s="653" t="s">
        <v>130</v>
      </c>
      <c r="G131" s="741" t="s">
        <v>1352</v>
      </c>
      <c r="H131" s="267">
        <v>13310</v>
      </c>
      <c r="I131" s="277">
        <v>0</v>
      </c>
      <c r="J131" s="98">
        <v>0</v>
      </c>
      <c r="K131" s="98">
        <v>0</v>
      </c>
      <c r="L131" s="98">
        <v>0</v>
      </c>
      <c r="M131" s="272">
        <v>13310</v>
      </c>
      <c r="N131" s="269">
        <v>0</v>
      </c>
      <c r="O131" s="267">
        <v>13310</v>
      </c>
      <c r="P131" s="268">
        <f t="shared" si="9"/>
        <v>13310</v>
      </c>
      <c r="Q131" s="369">
        <v>0</v>
      </c>
      <c r="R131" s="98">
        <v>0</v>
      </c>
      <c r="S131" s="99">
        <v>0</v>
      </c>
      <c r="T131" s="98">
        <v>0</v>
      </c>
      <c r="U131" s="354" t="s">
        <v>1784</v>
      </c>
      <c r="V131" s="310" t="s">
        <v>64</v>
      </c>
      <c r="W131" s="323" t="s">
        <v>39</v>
      </c>
    </row>
    <row r="132" spans="1:23" ht="34.5" customHeight="1" x14ac:dyDescent="0.25">
      <c r="A132" s="903" t="s">
        <v>1449</v>
      </c>
      <c r="B132" s="309" t="s">
        <v>1814</v>
      </c>
      <c r="C132" s="310">
        <v>2019</v>
      </c>
      <c r="D132" s="310" t="s">
        <v>1814</v>
      </c>
      <c r="E132" s="300" t="s">
        <v>130</v>
      </c>
      <c r="F132" s="651" t="s">
        <v>130</v>
      </c>
      <c r="G132" s="742" t="s">
        <v>1353</v>
      </c>
      <c r="H132" s="95">
        <v>16980</v>
      </c>
      <c r="I132" s="277">
        <v>0</v>
      </c>
      <c r="J132" s="98">
        <v>0</v>
      </c>
      <c r="K132" s="98">
        <v>0</v>
      </c>
      <c r="L132" s="98">
        <v>0</v>
      </c>
      <c r="M132" s="247">
        <v>16980</v>
      </c>
      <c r="N132" s="269">
        <v>0</v>
      </c>
      <c r="O132" s="95">
        <v>16980</v>
      </c>
      <c r="P132" s="98">
        <f t="shared" si="9"/>
        <v>16980</v>
      </c>
      <c r="Q132" s="369">
        <v>0</v>
      </c>
      <c r="R132" s="98">
        <v>0</v>
      </c>
      <c r="S132" s="99">
        <v>0</v>
      </c>
      <c r="T132" s="98">
        <v>0</v>
      </c>
      <c r="U132" s="354" t="s">
        <v>1784</v>
      </c>
      <c r="V132" s="310" t="s">
        <v>64</v>
      </c>
      <c r="W132" s="323" t="s">
        <v>39</v>
      </c>
    </row>
    <row r="133" spans="1:23" ht="24" customHeight="1" x14ac:dyDescent="0.25">
      <c r="A133" s="903" t="s">
        <v>1450</v>
      </c>
      <c r="B133" s="309" t="s">
        <v>1814</v>
      </c>
      <c r="C133" s="310">
        <v>2019</v>
      </c>
      <c r="D133" s="310" t="s">
        <v>1814</v>
      </c>
      <c r="E133" s="300" t="s">
        <v>130</v>
      </c>
      <c r="F133" s="651" t="s">
        <v>130</v>
      </c>
      <c r="G133" s="740" t="s">
        <v>1354</v>
      </c>
      <c r="H133" s="95">
        <v>7500</v>
      </c>
      <c r="I133" s="277">
        <v>0</v>
      </c>
      <c r="J133" s="98">
        <v>0</v>
      </c>
      <c r="K133" s="98">
        <v>0</v>
      </c>
      <c r="L133" s="98">
        <v>0</v>
      </c>
      <c r="M133" s="247">
        <v>7500</v>
      </c>
      <c r="N133" s="269">
        <v>0</v>
      </c>
      <c r="O133" s="95">
        <v>7500</v>
      </c>
      <c r="P133" s="98">
        <f t="shared" si="9"/>
        <v>7500</v>
      </c>
      <c r="Q133" s="369">
        <v>0</v>
      </c>
      <c r="R133" s="98">
        <v>0</v>
      </c>
      <c r="S133" s="99">
        <v>0</v>
      </c>
      <c r="T133" s="98">
        <v>0</v>
      </c>
      <c r="U133" s="354" t="s">
        <v>1784</v>
      </c>
      <c r="V133" s="310" t="s">
        <v>64</v>
      </c>
      <c r="W133" s="323" t="s">
        <v>39</v>
      </c>
    </row>
    <row r="134" spans="1:23" ht="24" customHeight="1" x14ac:dyDescent="0.25">
      <c r="A134" s="903" t="s">
        <v>1451</v>
      </c>
      <c r="B134" s="309" t="s">
        <v>1814</v>
      </c>
      <c r="C134" s="310">
        <v>2019</v>
      </c>
      <c r="D134" s="310" t="s">
        <v>1814</v>
      </c>
      <c r="E134" s="300" t="s">
        <v>130</v>
      </c>
      <c r="F134" s="651" t="s">
        <v>130</v>
      </c>
      <c r="G134" s="740" t="s">
        <v>1355</v>
      </c>
      <c r="H134" s="95">
        <v>11622</v>
      </c>
      <c r="I134" s="277">
        <v>0</v>
      </c>
      <c r="J134" s="98">
        <v>0</v>
      </c>
      <c r="K134" s="98">
        <v>0</v>
      </c>
      <c r="L134" s="98">
        <v>0</v>
      </c>
      <c r="M134" s="247">
        <v>11622</v>
      </c>
      <c r="N134" s="269">
        <v>0</v>
      </c>
      <c r="O134" s="95">
        <v>11622</v>
      </c>
      <c r="P134" s="98">
        <f t="shared" si="9"/>
        <v>11622</v>
      </c>
      <c r="Q134" s="369">
        <v>0</v>
      </c>
      <c r="R134" s="98">
        <v>0</v>
      </c>
      <c r="S134" s="99">
        <v>0</v>
      </c>
      <c r="T134" s="98">
        <v>0</v>
      </c>
      <c r="U134" s="354" t="s">
        <v>1784</v>
      </c>
      <c r="V134" s="310" t="s">
        <v>64</v>
      </c>
      <c r="W134" s="323" t="s">
        <v>39</v>
      </c>
    </row>
    <row r="135" spans="1:23" ht="24" customHeight="1" x14ac:dyDescent="0.25">
      <c r="A135" s="903" t="s">
        <v>1452</v>
      </c>
      <c r="B135" s="309" t="s">
        <v>1814</v>
      </c>
      <c r="C135" s="310">
        <v>2019</v>
      </c>
      <c r="D135" s="310" t="s">
        <v>1814</v>
      </c>
      <c r="E135" s="300" t="s">
        <v>130</v>
      </c>
      <c r="F135" s="651" t="s">
        <v>130</v>
      </c>
      <c r="G135" s="740" t="s">
        <v>1356</v>
      </c>
      <c r="H135" s="95">
        <v>14450</v>
      </c>
      <c r="I135" s="277">
        <v>0</v>
      </c>
      <c r="J135" s="98">
        <v>0</v>
      </c>
      <c r="K135" s="98">
        <v>0</v>
      </c>
      <c r="L135" s="98">
        <v>0</v>
      </c>
      <c r="M135" s="247">
        <v>14450</v>
      </c>
      <c r="N135" s="269">
        <v>0</v>
      </c>
      <c r="O135" s="95">
        <v>14450</v>
      </c>
      <c r="P135" s="98">
        <f t="shared" si="9"/>
        <v>14450</v>
      </c>
      <c r="Q135" s="369">
        <v>0</v>
      </c>
      <c r="R135" s="98">
        <v>0</v>
      </c>
      <c r="S135" s="99">
        <v>0</v>
      </c>
      <c r="T135" s="98">
        <v>0</v>
      </c>
      <c r="U135" s="354" t="s">
        <v>1784</v>
      </c>
      <c r="V135" s="310" t="s">
        <v>64</v>
      </c>
      <c r="W135" s="323" t="s">
        <v>39</v>
      </c>
    </row>
    <row r="136" spans="1:23" ht="24" customHeight="1" x14ac:dyDescent="0.25">
      <c r="A136" s="903" t="s">
        <v>1453</v>
      </c>
      <c r="B136" s="309" t="s">
        <v>1814</v>
      </c>
      <c r="C136" s="310">
        <v>2019</v>
      </c>
      <c r="D136" s="310" t="s">
        <v>1814</v>
      </c>
      <c r="E136" s="300" t="s">
        <v>130</v>
      </c>
      <c r="F136" s="651" t="s">
        <v>130</v>
      </c>
      <c r="G136" s="740" t="s">
        <v>1357</v>
      </c>
      <c r="H136" s="95">
        <v>9986.42</v>
      </c>
      <c r="I136" s="277">
        <v>0</v>
      </c>
      <c r="J136" s="98">
        <v>0</v>
      </c>
      <c r="K136" s="98">
        <v>0</v>
      </c>
      <c r="L136" s="98">
        <v>0</v>
      </c>
      <c r="M136" s="247">
        <v>9986.42</v>
      </c>
      <c r="N136" s="269">
        <v>0</v>
      </c>
      <c r="O136" s="95">
        <v>9986.42</v>
      </c>
      <c r="P136" s="98">
        <f t="shared" si="9"/>
        <v>9986.42</v>
      </c>
      <c r="Q136" s="915">
        <v>0</v>
      </c>
      <c r="R136" s="98">
        <v>0</v>
      </c>
      <c r="S136" s="99">
        <v>0</v>
      </c>
      <c r="T136" s="98">
        <v>0</v>
      </c>
      <c r="U136" s="354" t="s">
        <v>1784</v>
      </c>
      <c r="V136" s="310" t="s">
        <v>64</v>
      </c>
      <c r="W136" s="323" t="s">
        <v>39</v>
      </c>
    </row>
    <row r="137" spans="1:23" ht="24" customHeight="1" x14ac:dyDescent="0.25">
      <c r="A137" s="903" t="s">
        <v>1454</v>
      </c>
      <c r="B137" s="309" t="s">
        <v>1814</v>
      </c>
      <c r="C137" s="310">
        <v>2019</v>
      </c>
      <c r="D137" s="310" t="s">
        <v>1814</v>
      </c>
      <c r="E137" s="300" t="s">
        <v>130</v>
      </c>
      <c r="F137" s="651" t="s">
        <v>130</v>
      </c>
      <c r="G137" s="740" t="s">
        <v>1358</v>
      </c>
      <c r="H137" s="95">
        <v>7000</v>
      </c>
      <c r="I137" s="277">
        <v>0</v>
      </c>
      <c r="J137" s="98">
        <v>0</v>
      </c>
      <c r="K137" s="98">
        <v>0</v>
      </c>
      <c r="L137" s="98">
        <v>0</v>
      </c>
      <c r="M137" s="247">
        <v>7000</v>
      </c>
      <c r="N137" s="269">
        <v>0</v>
      </c>
      <c r="O137" s="95">
        <v>7000</v>
      </c>
      <c r="P137" s="98">
        <f t="shared" si="9"/>
        <v>7000</v>
      </c>
      <c r="Q137" s="369">
        <v>0</v>
      </c>
      <c r="R137" s="98">
        <v>0</v>
      </c>
      <c r="S137" s="99">
        <v>0</v>
      </c>
      <c r="T137" s="98">
        <v>0</v>
      </c>
      <c r="U137" s="354" t="s">
        <v>1784</v>
      </c>
      <c r="V137" s="310" t="s">
        <v>64</v>
      </c>
      <c r="W137" s="323" t="s">
        <v>39</v>
      </c>
    </row>
    <row r="138" spans="1:23" ht="38.25" customHeight="1" x14ac:dyDescent="0.25">
      <c r="A138" s="903" t="s">
        <v>1455</v>
      </c>
      <c r="B138" s="309" t="s">
        <v>1814</v>
      </c>
      <c r="C138" s="310">
        <v>2019</v>
      </c>
      <c r="D138" s="310" t="s">
        <v>1814</v>
      </c>
      <c r="E138" s="300" t="s">
        <v>130</v>
      </c>
      <c r="F138" s="651" t="s">
        <v>130</v>
      </c>
      <c r="G138" s="742" t="s">
        <v>1359</v>
      </c>
      <c r="H138" s="95">
        <v>58080</v>
      </c>
      <c r="I138" s="277">
        <v>0</v>
      </c>
      <c r="J138" s="98">
        <v>0</v>
      </c>
      <c r="K138" s="98">
        <v>0</v>
      </c>
      <c r="L138" s="98">
        <v>0</v>
      </c>
      <c r="M138" s="247">
        <v>50080</v>
      </c>
      <c r="N138" s="269">
        <v>0</v>
      </c>
      <c r="O138" s="95">
        <v>58080</v>
      </c>
      <c r="P138" s="98">
        <f t="shared" si="9"/>
        <v>58080</v>
      </c>
      <c r="Q138" s="369">
        <v>0</v>
      </c>
      <c r="R138" s="98">
        <v>0</v>
      </c>
      <c r="S138" s="99">
        <v>0</v>
      </c>
      <c r="T138" s="98">
        <v>0</v>
      </c>
      <c r="U138" s="354" t="s">
        <v>1784</v>
      </c>
      <c r="V138" s="310" t="s">
        <v>64</v>
      </c>
      <c r="W138" s="323" t="s">
        <v>39</v>
      </c>
    </row>
    <row r="139" spans="1:23" ht="24" customHeight="1" thickBot="1" x14ac:dyDescent="0.3">
      <c r="A139" s="904" t="s">
        <v>1456</v>
      </c>
      <c r="B139" s="905" t="s">
        <v>1814</v>
      </c>
      <c r="C139" s="632">
        <v>2019</v>
      </c>
      <c r="D139" s="632" t="s">
        <v>1814</v>
      </c>
      <c r="E139" s="890" t="s">
        <v>130</v>
      </c>
      <c r="F139" s="906" t="s">
        <v>130</v>
      </c>
      <c r="G139" s="907" t="s">
        <v>1360</v>
      </c>
      <c r="H139" s="891">
        <v>12229</v>
      </c>
      <c r="I139" s="876">
        <v>0</v>
      </c>
      <c r="J139" s="165">
        <v>0</v>
      </c>
      <c r="K139" s="165">
        <v>0</v>
      </c>
      <c r="L139" s="165">
        <v>0</v>
      </c>
      <c r="M139" s="908">
        <v>12229</v>
      </c>
      <c r="N139" s="909">
        <v>0</v>
      </c>
      <c r="O139" s="891">
        <v>12229</v>
      </c>
      <c r="P139" s="165">
        <f t="shared" ref="P139" si="10">N139+O139</f>
        <v>12229</v>
      </c>
      <c r="Q139" s="910">
        <v>0</v>
      </c>
      <c r="R139" s="165">
        <v>0</v>
      </c>
      <c r="S139" s="911">
        <v>0</v>
      </c>
      <c r="T139" s="165">
        <v>0</v>
      </c>
      <c r="U139" s="912" t="s">
        <v>1784</v>
      </c>
      <c r="V139" s="632" t="s">
        <v>64</v>
      </c>
      <c r="W139" s="566" t="s">
        <v>39</v>
      </c>
    </row>
    <row r="140" spans="1:23" ht="42" customHeight="1" thickBot="1" x14ac:dyDescent="0.3">
      <c r="A140" s="298" t="s">
        <v>1784</v>
      </c>
      <c r="B140" s="199" t="s">
        <v>1784</v>
      </c>
      <c r="C140" s="295" t="s">
        <v>1784</v>
      </c>
      <c r="D140" s="295" t="s">
        <v>1784</v>
      </c>
      <c r="E140" s="640" t="s">
        <v>1784</v>
      </c>
      <c r="F140" s="641" t="s">
        <v>1784</v>
      </c>
      <c r="G140" s="713" t="s">
        <v>315</v>
      </c>
      <c r="H140" s="186">
        <f t="shared" ref="H140:T140" si="11">SUM(H35:H139)</f>
        <v>1383204.6114299998</v>
      </c>
      <c r="I140" s="186">
        <f t="shared" si="11"/>
        <v>597853.73233000014</v>
      </c>
      <c r="J140" s="188">
        <f t="shared" si="11"/>
        <v>182777.82842000003</v>
      </c>
      <c r="K140" s="186">
        <f t="shared" si="11"/>
        <v>185770.19965999998</v>
      </c>
      <c r="L140" s="186">
        <f t="shared" si="11"/>
        <v>77259.897580000004</v>
      </c>
      <c r="M140" s="187">
        <f t="shared" si="11"/>
        <v>232845.09816000002</v>
      </c>
      <c r="N140" s="208">
        <f t="shared" si="11"/>
        <v>483878.65909999987</v>
      </c>
      <c r="O140" s="188">
        <f t="shared" si="11"/>
        <v>221472.22</v>
      </c>
      <c r="P140" s="186">
        <f t="shared" si="11"/>
        <v>705350.8790999999</v>
      </c>
      <c r="Q140" s="186">
        <f t="shared" si="11"/>
        <v>0</v>
      </c>
      <c r="R140" s="186">
        <f t="shared" si="11"/>
        <v>0</v>
      </c>
      <c r="S140" s="186">
        <f t="shared" si="11"/>
        <v>80000</v>
      </c>
      <c r="T140" s="186">
        <f t="shared" si="11"/>
        <v>0</v>
      </c>
      <c r="U140" s="351" t="s">
        <v>1784</v>
      </c>
      <c r="V140" s="189" t="s">
        <v>1784</v>
      </c>
      <c r="W140" s="201" t="s">
        <v>1784</v>
      </c>
    </row>
    <row r="141" spans="1:23" ht="33" customHeight="1" x14ac:dyDescent="0.25">
      <c r="A141" s="293" t="s">
        <v>316</v>
      </c>
      <c r="B141" s="172" t="s">
        <v>317</v>
      </c>
      <c r="C141" s="459">
        <v>2016</v>
      </c>
      <c r="D141" s="409" t="s">
        <v>318</v>
      </c>
      <c r="E141" s="638" t="s">
        <v>23</v>
      </c>
      <c r="F141" s="639" t="s">
        <v>319</v>
      </c>
      <c r="G141" s="743" t="s">
        <v>320</v>
      </c>
      <c r="H141" s="60">
        <v>17864.846529999999</v>
      </c>
      <c r="I141" s="233">
        <v>16990.507849999998</v>
      </c>
      <c r="J141" s="63">
        <v>874.34</v>
      </c>
      <c r="K141" s="62">
        <v>0</v>
      </c>
      <c r="L141" s="63">
        <v>0</v>
      </c>
      <c r="M141" s="61">
        <v>0</v>
      </c>
      <c r="N141" s="152">
        <v>874.34</v>
      </c>
      <c r="O141" s="25">
        <v>0</v>
      </c>
      <c r="P141" s="9">
        <f t="shared" ref="P141:P172" si="12">N141+O141</f>
        <v>874.34</v>
      </c>
      <c r="Q141" s="27">
        <v>0</v>
      </c>
      <c r="R141" s="64">
        <v>0</v>
      </c>
      <c r="S141" s="65">
        <v>0</v>
      </c>
      <c r="T141" s="66">
        <v>0</v>
      </c>
      <c r="U141" s="409" t="s">
        <v>1784</v>
      </c>
      <c r="V141" s="47" t="s">
        <v>64</v>
      </c>
      <c r="W141" s="224" t="s">
        <v>625</v>
      </c>
    </row>
    <row r="142" spans="1:23" ht="33" customHeight="1" x14ac:dyDescent="0.25">
      <c r="A142" s="293" t="s">
        <v>321</v>
      </c>
      <c r="B142" s="163" t="s">
        <v>322</v>
      </c>
      <c r="C142" s="12">
        <v>2016</v>
      </c>
      <c r="D142" s="12" t="s">
        <v>318</v>
      </c>
      <c r="E142" s="134" t="s">
        <v>23</v>
      </c>
      <c r="F142" s="135" t="s">
        <v>323</v>
      </c>
      <c r="G142" s="715" t="s">
        <v>324</v>
      </c>
      <c r="H142" s="28">
        <v>12358.3</v>
      </c>
      <c r="I142" s="234">
        <v>83.66</v>
      </c>
      <c r="J142" s="30">
        <v>0</v>
      </c>
      <c r="K142" s="59">
        <v>6000</v>
      </c>
      <c r="L142" s="30">
        <v>6274.64</v>
      </c>
      <c r="M142" s="29">
        <v>0</v>
      </c>
      <c r="N142" s="152">
        <v>12274.64</v>
      </c>
      <c r="O142" s="25">
        <v>0</v>
      </c>
      <c r="P142" s="9">
        <f t="shared" si="12"/>
        <v>12274.64</v>
      </c>
      <c r="Q142" s="9">
        <v>0</v>
      </c>
      <c r="R142" s="29">
        <v>0</v>
      </c>
      <c r="S142" s="30">
        <v>0</v>
      </c>
      <c r="T142" s="29">
        <v>0</v>
      </c>
      <c r="U142" s="113" t="s">
        <v>1784</v>
      </c>
      <c r="V142" s="12" t="s">
        <v>25</v>
      </c>
      <c r="W142" s="224" t="s">
        <v>610</v>
      </c>
    </row>
    <row r="143" spans="1:23" ht="33" customHeight="1" x14ac:dyDescent="0.25">
      <c r="A143" s="128" t="s">
        <v>325</v>
      </c>
      <c r="B143" s="163" t="s">
        <v>326</v>
      </c>
      <c r="C143" s="12">
        <v>2016</v>
      </c>
      <c r="D143" s="12" t="s">
        <v>327</v>
      </c>
      <c r="E143" s="134" t="s">
        <v>23</v>
      </c>
      <c r="F143" s="135" t="s">
        <v>328</v>
      </c>
      <c r="G143" s="715" t="s">
        <v>329</v>
      </c>
      <c r="H143" s="28">
        <v>59000</v>
      </c>
      <c r="I143" s="234">
        <v>1989.8019999999999</v>
      </c>
      <c r="J143" s="30">
        <v>0</v>
      </c>
      <c r="K143" s="59">
        <v>0</v>
      </c>
      <c r="L143" s="30">
        <v>0</v>
      </c>
      <c r="M143" s="29">
        <v>20000</v>
      </c>
      <c r="N143" s="152">
        <v>20000</v>
      </c>
      <c r="O143" s="25">
        <v>0</v>
      </c>
      <c r="P143" s="9">
        <f t="shared" si="12"/>
        <v>20000</v>
      </c>
      <c r="Q143" s="9">
        <v>0</v>
      </c>
      <c r="R143" s="29">
        <v>0</v>
      </c>
      <c r="S143" s="30">
        <v>37010.197999999997</v>
      </c>
      <c r="T143" s="624">
        <v>0</v>
      </c>
      <c r="U143" s="12" t="s">
        <v>1459</v>
      </c>
      <c r="V143" s="12" t="s">
        <v>34</v>
      </c>
      <c r="W143" s="224"/>
    </row>
    <row r="144" spans="1:23" ht="36" customHeight="1" x14ac:dyDescent="0.25">
      <c r="A144" s="128" t="s">
        <v>330</v>
      </c>
      <c r="B144" s="163" t="s">
        <v>331</v>
      </c>
      <c r="C144" s="12">
        <v>2017</v>
      </c>
      <c r="D144" s="12" t="s">
        <v>332</v>
      </c>
      <c r="E144" s="134" t="s">
        <v>23</v>
      </c>
      <c r="F144" s="135" t="s">
        <v>333</v>
      </c>
      <c r="G144" s="715" t="s">
        <v>334</v>
      </c>
      <c r="H144" s="28">
        <v>51700</v>
      </c>
      <c r="I144" s="234">
        <v>0</v>
      </c>
      <c r="J144" s="30">
        <v>0</v>
      </c>
      <c r="K144" s="59">
        <v>0</v>
      </c>
      <c r="L144" s="30">
        <v>0</v>
      </c>
      <c r="M144" s="29">
        <v>0</v>
      </c>
      <c r="N144" s="152">
        <v>51700</v>
      </c>
      <c r="O144" s="25">
        <v>0</v>
      </c>
      <c r="P144" s="9">
        <f t="shared" si="12"/>
        <v>51700</v>
      </c>
      <c r="Q144" s="9">
        <v>0</v>
      </c>
      <c r="R144" s="29">
        <v>0</v>
      </c>
      <c r="S144" s="30">
        <v>0</v>
      </c>
      <c r="T144" s="53">
        <v>0</v>
      </c>
      <c r="U144" s="12" t="s">
        <v>1784</v>
      </c>
      <c r="V144" s="12" t="s">
        <v>64</v>
      </c>
      <c r="W144" s="224" t="s">
        <v>588</v>
      </c>
    </row>
    <row r="145" spans="1:23" ht="33" customHeight="1" x14ac:dyDescent="0.25">
      <c r="A145" s="128" t="s">
        <v>335</v>
      </c>
      <c r="B145" s="163" t="s">
        <v>336</v>
      </c>
      <c r="C145" s="12">
        <v>2017</v>
      </c>
      <c r="D145" s="12" t="s">
        <v>332</v>
      </c>
      <c r="E145" s="134" t="s">
        <v>23</v>
      </c>
      <c r="F145" s="135" t="s">
        <v>337</v>
      </c>
      <c r="G145" s="715" t="s">
        <v>338</v>
      </c>
      <c r="H145" s="28">
        <v>14211.32</v>
      </c>
      <c r="I145" s="234">
        <v>10130.188659999998</v>
      </c>
      <c r="J145" s="30">
        <v>4081.1313399999999</v>
      </c>
      <c r="K145" s="59">
        <v>0</v>
      </c>
      <c r="L145" s="30">
        <v>0</v>
      </c>
      <c r="M145" s="29">
        <v>0</v>
      </c>
      <c r="N145" s="152">
        <v>4081.1313399999999</v>
      </c>
      <c r="O145" s="25">
        <v>0</v>
      </c>
      <c r="P145" s="9">
        <f t="shared" si="12"/>
        <v>4081.1313399999999</v>
      </c>
      <c r="Q145" s="152">
        <v>0</v>
      </c>
      <c r="R145" s="57">
        <v>0</v>
      </c>
      <c r="S145" s="30">
        <v>0</v>
      </c>
      <c r="T145" s="53">
        <v>0</v>
      </c>
      <c r="U145" s="12" t="s">
        <v>1784</v>
      </c>
      <c r="V145" s="12" t="s">
        <v>64</v>
      </c>
      <c r="W145" s="224" t="s">
        <v>625</v>
      </c>
    </row>
    <row r="146" spans="1:23" ht="33" customHeight="1" x14ac:dyDescent="0.25">
      <c r="A146" s="344" t="s">
        <v>339</v>
      </c>
      <c r="B146" s="460" t="s">
        <v>340</v>
      </c>
      <c r="C146" s="461">
        <v>2017</v>
      </c>
      <c r="D146" s="461" t="s">
        <v>332</v>
      </c>
      <c r="E146" s="654" t="s">
        <v>23</v>
      </c>
      <c r="F146" s="655" t="s">
        <v>341</v>
      </c>
      <c r="G146" s="744" t="s">
        <v>342</v>
      </c>
      <c r="H146" s="259">
        <v>24035.413</v>
      </c>
      <c r="I146" s="260">
        <v>558.548</v>
      </c>
      <c r="J146" s="260">
        <v>0</v>
      </c>
      <c r="K146" s="260">
        <v>0</v>
      </c>
      <c r="L146" s="581">
        <v>0</v>
      </c>
      <c r="M146" s="260">
        <v>24035.413</v>
      </c>
      <c r="N146" s="261">
        <v>20441.452000000001</v>
      </c>
      <c r="O146" s="261">
        <v>3035.413</v>
      </c>
      <c r="P146" s="260">
        <f t="shared" si="12"/>
        <v>23476.865000000002</v>
      </c>
      <c r="Q146" s="261">
        <v>0</v>
      </c>
      <c r="R146" s="262">
        <v>0</v>
      </c>
      <c r="S146" s="263">
        <v>0</v>
      </c>
      <c r="T146" s="462">
        <v>0</v>
      </c>
      <c r="U146" s="461" t="s">
        <v>1151</v>
      </c>
      <c r="V146" s="461" t="s">
        <v>25</v>
      </c>
      <c r="W146" s="321" t="s">
        <v>1184</v>
      </c>
    </row>
    <row r="147" spans="1:23" ht="25.5" x14ac:dyDescent="0.25">
      <c r="A147" s="128" t="s">
        <v>343</v>
      </c>
      <c r="B147" s="163" t="s">
        <v>344</v>
      </c>
      <c r="C147" s="47">
        <v>2017</v>
      </c>
      <c r="D147" s="47" t="s">
        <v>332</v>
      </c>
      <c r="E147" s="131" t="s">
        <v>23</v>
      </c>
      <c r="F147" s="132" t="s">
        <v>345</v>
      </c>
      <c r="G147" s="725" t="s">
        <v>346</v>
      </c>
      <c r="H147" s="67">
        <v>66630</v>
      </c>
      <c r="I147" s="236">
        <v>1254.8019999999999</v>
      </c>
      <c r="J147" s="50">
        <v>0</v>
      </c>
      <c r="K147" s="68">
        <v>15375.198</v>
      </c>
      <c r="L147" s="50">
        <v>25000</v>
      </c>
      <c r="M147" s="49">
        <v>25000</v>
      </c>
      <c r="N147" s="152">
        <v>65375.197999999997</v>
      </c>
      <c r="O147" s="25">
        <v>0</v>
      </c>
      <c r="P147" s="9">
        <f t="shared" si="12"/>
        <v>65375.197999999997</v>
      </c>
      <c r="Q147" s="9">
        <v>0</v>
      </c>
      <c r="R147" s="49">
        <v>0</v>
      </c>
      <c r="S147" s="50">
        <v>0</v>
      </c>
      <c r="T147" s="69">
        <v>0</v>
      </c>
      <c r="U147" s="47" t="s">
        <v>1784</v>
      </c>
      <c r="V147" s="47" t="s">
        <v>25</v>
      </c>
      <c r="W147" s="224" t="s">
        <v>625</v>
      </c>
    </row>
    <row r="148" spans="1:23" ht="38.25" x14ac:dyDescent="0.25">
      <c r="A148" s="128" t="s">
        <v>347</v>
      </c>
      <c r="B148" s="163" t="s">
        <v>348</v>
      </c>
      <c r="C148" s="47">
        <v>2017</v>
      </c>
      <c r="D148" s="47" t="s">
        <v>129</v>
      </c>
      <c r="E148" s="131" t="s">
        <v>23</v>
      </c>
      <c r="F148" s="132" t="s">
        <v>349</v>
      </c>
      <c r="G148" s="725" t="s">
        <v>350</v>
      </c>
      <c r="H148" s="67">
        <v>21389</v>
      </c>
      <c r="I148" s="236">
        <v>0</v>
      </c>
      <c r="J148" s="50">
        <v>0</v>
      </c>
      <c r="K148" s="68">
        <v>5389</v>
      </c>
      <c r="L148" s="50">
        <v>8000</v>
      </c>
      <c r="M148" s="49">
        <v>8000</v>
      </c>
      <c r="N148" s="152">
        <v>21389</v>
      </c>
      <c r="O148" s="25">
        <v>0</v>
      </c>
      <c r="P148" s="9">
        <f t="shared" si="12"/>
        <v>21389</v>
      </c>
      <c r="Q148" s="152">
        <v>0</v>
      </c>
      <c r="R148" s="70">
        <v>0</v>
      </c>
      <c r="S148" s="50">
        <v>0</v>
      </c>
      <c r="T148" s="69">
        <v>0</v>
      </c>
      <c r="U148" s="47" t="s">
        <v>1784</v>
      </c>
      <c r="V148" s="47" t="s">
        <v>25</v>
      </c>
      <c r="W148" s="224" t="s">
        <v>35</v>
      </c>
    </row>
    <row r="149" spans="1:23" s="502" customFormat="1" ht="45" customHeight="1" x14ac:dyDescent="0.2">
      <c r="A149" s="493" t="s">
        <v>351</v>
      </c>
      <c r="B149" s="475" t="s">
        <v>352</v>
      </c>
      <c r="C149" s="476">
        <v>2017</v>
      </c>
      <c r="D149" s="476" t="s">
        <v>129</v>
      </c>
      <c r="E149" s="494" t="s">
        <v>353</v>
      </c>
      <c r="F149" s="656" t="s">
        <v>353</v>
      </c>
      <c r="G149" s="745" t="s">
        <v>354</v>
      </c>
      <c r="H149" s="495">
        <v>6261.42184</v>
      </c>
      <c r="I149" s="496">
        <v>6261.42184</v>
      </c>
      <c r="J149" s="424">
        <v>0</v>
      </c>
      <c r="K149" s="424">
        <v>0</v>
      </c>
      <c r="L149" s="424">
        <v>0</v>
      </c>
      <c r="M149" s="424">
        <v>0</v>
      </c>
      <c r="N149" s="497">
        <v>480.58</v>
      </c>
      <c r="O149" s="498">
        <v>-480.58</v>
      </c>
      <c r="P149" s="424">
        <f t="shared" si="12"/>
        <v>0</v>
      </c>
      <c r="Q149" s="497">
        <v>0</v>
      </c>
      <c r="R149" s="499">
        <v>0</v>
      </c>
      <c r="S149" s="500">
        <v>0</v>
      </c>
      <c r="T149" s="501">
        <v>0</v>
      </c>
      <c r="U149" s="476" t="s">
        <v>1341</v>
      </c>
      <c r="V149" s="476" t="s">
        <v>77</v>
      </c>
      <c r="W149" s="477" t="s">
        <v>1784</v>
      </c>
    </row>
    <row r="150" spans="1:23" ht="25.5" x14ac:dyDescent="0.25">
      <c r="A150" s="293" t="s">
        <v>355</v>
      </c>
      <c r="B150" s="163" t="s">
        <v>356</v>
      </c>
      <c r="C150" s="47">
        <v>2017</v>
      </c>
      <c r="D150" s="47" t="s">
        <v>129</v>
      </c>
      <c r="E150" s="131" t="s">
        <v>357</v>
      </c>
      <c r="F150" s="132" t="s">
        <v>357</v>
      </c>
      <c r="G150" s="725" t="s">
        <v>358</v>
      </c>
      <c r="H150" s="67">
        <v>1527</v>
      </c>
      <c r="I150" s="50">
        <v>0</v>
      </c>
      <c r="J150" s="50">
        <v>0</v>
      </c>
      <c r="K150" s="50">
        <v>0</v>
      </c>
      <c r="L150" s="50">
        <v>1527</v>
      </c>
      <c r="M150" s="50">
        <v>0</v>
      </c>
      <c r="N150" s="152">
        <v>1527</v>
      </c>
      <c r="O150" s="237">
        <v>0</v>
      </c>
      <c r="P150" s="9">
        <f t="shared" si="12"/>
        <v>1527</v>
      </c>
      <c r="Q150" s="152">
        <v>0</v>
      </c>
      <c r="R150" s="70">
        <v>0</v>
      </c>
      <c r="S150" s="153">
        <v>0</v>
      </c>
      <c r="T150" s="69">
        <v>0</v>
      </c>
      <c r="U150" s="47" t="s">
        <v>1784</v>
      </c>
      <c r="V150" s="12" t="s">
        <v>34</v>
      </c>
      <c r="W150" s="463" t="s">
        <v>625</v>
      </c>
    </row>
    <row r="151" spans="1:23" ht="25.5" x14ac:dyDescent="0.25">
      <c r="A151" s="293" t="s">
        <v>359</v>
      </c>
      <c r="B151" s="163" t="s">
        <v>360</v>
      </c>
      <c r="C151" s="47">
        <v>2017</v>
      </c>
      <c r="D151" s="47" t="s">
        <v>129</v>
      </c>
      <c r="E151" s="131" t="s">
        <v>357</v>
      </c>
      <c r="F151" s="132" t="s">
        <v>357</v>
      </c>
      <c r="G151" s="725" t="s">
        <v>361</v>
      </c>
      <c r="H151" s="67">
        <v>6500</v>
      </c>
      <c r="I151" s="50">
        <v>0</v>
      </c>
      <c r="J151" s="50">
        <v>200</v>
      </c>
      <c r="K151" s="50">
        <v>0</v>
      </c>
      <c r="L151" s="50">
        <v>6300</v>
      </c>
      <c r="M151" s="50">
        <v>0</v>
      </c>
      <c r="N151" s="152">
        <v>6500</v>
      </c>
      <c r="O151" s="237">
        <v>0</v>
      </c>
      <c r="P151" s="9">
        <f t="shared" si="12"/>
        <v>6500</v>
      </c>
      <c r="Q151" s="152">
        <v>0</v>
      </c>
      <c r="R151" s="70">
        <v>0</v>
      </c>
      <c r="S151" s="153">
        <v>0</v>
      </c>
      <c r="T151" s="69">
        <v>0</v>
      </c>
      <c r="U151" s="47" t="s">
        <v>1784</v>
      </c>
      <c r="V151" s="12" t="s">
        <v>34</v>
      </c>
      <c r="W151" s="463" t="s">
        <v>625</v>
      </c>
    </row>
    <row r="152" spans="1:23" s="419" customFormat="1" ht="44.25" customHeight="1" x14ac:dyDescent="0.2">
      <c r="A152" s="302" t="s">
        <v>362</v>
      </c>
      <c r="B152" s="460" t="s">
        <v>363</v>
      </c>
      <c r="C152" s="461">
        <v>2017</v>
      </c>
      <c r="D152" s="461" t="s">
        <v>129</v>
      </c>
      <c r="E152" s="654" t="s">
        <v>364</v>
      </c>
      <c r="F152" s="655" t="s">
        <v>364</v>
      </c>
      <c r="G152" s="744" t="s">
        <v>365</v>
      </c>
      <c r="H152" s="259">
        <v>2002</v>
      </c>
      <c r="I152" s="260">
        <v>482.005</v>
      </c>
      <c r="J152" s="260">
        <v>0</v>
      </c>
      <c r="K152" s="260">
        <v>0</v>
      </c>
      <c r="L152" s="260">
        <v>500</v>
      </c>
      <c r="M152" s="260">
        <v>0</v>
      </c>
      <c r="N152" s="345">
        <v>320</v>
      </c>
      <c r="O152" s="261">
        <v>180</v>
      </c>
      <c r="P152" s="346">
        <f t="shared" si="12"/>
        <v>500</v>
      </c>
      <c r="Q152" s="261">
        <v>0</v>
      </c>
      <c r="R152" s="347">
        <v>0</v>
      </c>
      <c r="S152" s="263">
        <v>1019.99</v>
      </c>
      <c r="T152" s="263">
        <v>0</v>
      </c>
      <c r="U152" s="461" t="s">
        <v>1185</v>
      </c>
      <c r="V152" s="461" t="s">
        <v>64</v>
      </c>
      <c r="W152" s="464" t="s">
        <v>1493</v>
      </c>
    </row>
    <row r="153" spans="1:23" ht="41.25" customHeight="1" x14ac:dyDescent="0.25">
      <c r="A153" s="293" t="s">
        <v>366</v>
      </c>
      <c r="B153" s="163" t="s">
        <v>367</v>
      </c>
      <c r="C153" s="465">
        <v>2017</v>
      </c>
      <c r="D153" s="465" t="s">
        <v>129</v>
      </c>
      <c r="E153" s="303" t="s">
        <v>364</v>
      </c>
      <c r="F153" s="657" t="s">
        <v>364</v>
      </c>
      <c r="G153" s="746" t="s">
        <v>368</v>
      </c>
      <c r="H153" s="238">
        <v>1700</v>
      </c>
      <c r="I153" s="239">
        <v>42.35</v>
      </c>
      <c r="J153" s="50">
        <v>0</v>
      </c>
      <c r="K153" s="50">
        <v>0</v>
      </c>
      <c r="L153" s="50">
        <v>1657.65</v>
      </c>
      <c r="M153" s="50">
        <v>0</v>
      </c>
      <c r="N153" s="152">
        <v>1657.65</v>
      </c>
      <c r="O153" s="237">
        <v>0</v>
      </c>
      <c r="P153" s="9">
        <f t="shared" si="12"/>
        <v>1657.65</v>
      </c>
      <c r="Q153" s="152">
        <v>0</v>
      </c>
      <c r="R153" s="70">
        <v>0</v>
      </c>
      <c r="S153" s="153">
        <v>0</v>
      </c>
      <c r="T153" s="69">
        <v>0</v>
      </c>
      <c r="U153" s="47" t="s">
        <v>1784</v>
      </c>
      <c r="V153" s="47" t="s">
        <v>25</v>
      </c>
      <c r="W153" s="224" t="s">
        <v>1182</v>
      </c>
    </row>
    <row r="154" spans="1:23" ht="33" customHeight="1" x14ac:dyDescent="0.25">
      <c r="A154" s="293" t="s">
        <v>369</v>
      </c>
      <c r="B154" s="163" t="s">
        <v>370</v>
      </c>
      <c r="C154" s="465">
        <v>2017</v>
      </c>
      <c r="D154" s="465" t="s">
        <v>129</v>
      </c>
      <c r="E154" s="303" t="s">
        <v>371</v>
      </c>
      <c r="F154" s="657" t="s">
        <v>371</v>
      </c>
      <c r="G154" s="746" t="s">
        <v>372</v>
      </c>
      <c r="H154" s="238">
        <v>360</v>
      </c>
      <c r="I154" s="239">
        <v>0</v>
      </c>
      <c r="J154" s="239">
        <v>0</v>
      </c>
      <c r="K154" s="239">
        <v>0</v>
      </c>
      <c r="L154" s="239">
        <v>0</v>
      </c>
      <c r="M154" s="239">
        <v>360</v>
      </c>
      <c r="N154" s="152">
        <v>360</v>
      </c>
      <c r="O154" s="237">
        <v>0</v>
      </c>
      <c r="P154" s="9">
        <f t="shared" si="12"/>
        <v>360</v>
      </c>
      <c r="Q154" s="152">
        <v>0</v>
      </c>
      <c r="R154" s="240">
        <v>0</v>
      </c>
      <c r="S154" s="223">
        <v>0</v>
      </c>
      <c r="T154" s="466">
        <v>0</v>
      </c>
      <c r="U154" s="465" t="s">
        <v>1784</v>
      </c>
      <c r="V154" s="12" t="s">
        <v>34</v>
      </c>
      <c r="W154" s="224" t="s">
        <v>1182</v>
      </c>
    </row>
    <row r="155" spans="1:23" s="418" customFormat="1" ht="33" customHeight="1" x14ac:dyDescent="0.2">
      <c r="A155" s="301" t="s">
        <v>373</v>
      </c>
      <c r="B155" s="312" t="s">
        <v>374</v>
      </c>
      <c r="C155" s="467">
        <v>2017</v>
      </c>
      <c r="D155" s="467" t="s">
        <v>129</v>
      </c>
      <c r="E155" s="658" t="s">
        <v>371</v>
      </c>
      <c r="F155" s="659" t="s">
        <v>371</v>
      </c>
      <c r="G155" s="747" t="s">
        <v>375</v>
      </c>
      <c r="H155" s="251">
        <v>400</v>
      </c>
      <c r="I155" s="252">
        <v>399.99900000000002</v>
      </c>
      <c r="J155" s="253">
        <v>0</v>
      </c>
      <c r="K155" s="253">
        <v>0</v>
      </c>
      <c r="L155" s="253">
        <v>0</v>
      </c>
      <c r="M155" s="253">
        <v>0</v>
      </c>
      <c r="N155" s="250">
        <v>0</v>
      </c>
      <c r="O155" s="237">
        <v>0</v>
      </c>
      <c r="P155" s="38">
        <f t="shared" si="12"/>
        <v>0</v>
      </c>
      <c r="Q155" s="250">
        <v>0</v>
      </c>
      <c r="R155" s="254">
        <v>0</v>
      </c>
      <c r="S155" s="255">
        <v>0</v>
      </c>
      <c r="T155" s="468">
        <v>0</v>
      </c>
      <c r="U155" s="469" t="s">
        <v>1784</v>
      </c>
      <c r="V155" s="391" t="s">
        <v>77</v>
      </c>
      <c r="W155" s="136" t="s">
        <v>1784</v>
      </c>
    </row>
    <row r="156" spans="1:23" ht="69.75" customHeight="1" x14ac:dyDescent="0.25">
      <c r="A156" s="293" t="s">
        <v>376</v>
      </c>
      <c r="B156" s="163" t="s">
        <v>377</v>
      </c>
      <c r="C156" s="12">
        <v>2017</v>
      </c>
      <c r="D156" s="12" t="s">
        <v>129</v>
      </c>
      <c r="E156" s="134" t="s">
        <v>378</v>
      </c>
      <c r="F156" s="135" t="s">
        <v>378</v>
      </c>
      <c r="G156" s="715" t="s">
        <v>379</v>
      </c>
      <c r="H156" s="28">
        <v>6600</v>
      </c>
      <c r="I156" s="234">
        <v>251.68</v>
      </c>
      <c r="J156" s="30">
        <v>0</v>
      </c>
      <c r="K156" s="59">
        <v>0</v>
      </c>
      <c r="L156" s="30">
        <v>1415.32</v>
      </c>
      <c r="M156" s="29">
        <v>0</v>
      </c>
      <c r="N156" s="9">
        <v>1415.32</v>
      </c>
      <c r="O156" s="25">
        <v>0</v>
      </c>
      <c r="P156" s="9">
        <f t="shared" si="12"/>
        <v>1415.32</v>
      </c>
      <c r="Q156" s="152">
        <v>0</v>
      </c>
      <c r="R156" s="57">
        <v>4933</v>
      </c>
      <c r="S156" s="30">
        <v>0</v>
      </c>
      <c r="T156" s="53">
        <v>0</v>
      </c>
      <c r="U156" s="12" t="s">
        <v>1433</v>
      </c>
      <c r="V156" s="12" t="s">
        <v>25</v>
      </c>
      <c r="W156" s="224" t="s">
        <v>1493</v>
      </c>
    </row>
    <row r="157" spans="1:23" ht="41.25" customHeight="1" x14ac:dyDescent="0.25">
      <c r="A157" s="293" t="s">
        <v>380</v>
      </c>
      <c r="B157" s="163" t="s">
        <v>381</v>
      </c>
      <c r="C157" s="12">
        <v>2017</v>
      </c>
      <c r="D157" s="12" t="s">
        <v>129</v>
      </c>
      <c r="E157" s="134" t="s">
        <v>23</v>
      </c>
      <c r="F157" s="135" t="s">
        <v>382</v>
      </c>
      <c r="G157" s="715" t="s">
        <v>383</v>
      </c>
      <c r="H157" s="28">
        <v>17152</v>
      </c>
      <c r="I157" s="234">
        <v>603.79</v>
      </c>
      <c r="J157" s="30">
        <v>0</v>
      </c>
      <c r="K157" s="59">
        <v>5000</v>
      </c>
      <c r="L157" s="30">
        <v>5000</v>
      </c>
      <c r="M157" s="29">
        <v>6548.21</v>
      </c>
      <c r="N157" s="9">
        <v>16548.21</v>
      </c>
      <c r="O157" s="25">
        <v>0</v>
      </c>
      <c r="P157" s="9">
        <f t="shared" si="12"/>
        <v>16548.21</v>
      </c>
      <c r="Q157" s="152">
        <v>0</v>
      </c>
      <c r="R157" s="57">
        <v>0</v>
      </c>
      <c r="S157" s="30">
        <v>0</v>
      </c>
      <c r="T157" s="53">
        <v>0</v>
      </c>
      <c r="U157" s="12" t="s">
        <v>1784</v>
      </c>
      <c r="V157" s="12" t="s">
        <v>34</v>
      </c>
      <c r="W157" s="224" t="s">
        <v>625</v>
      </c>
    </row>
    <row r="158" spans="1:23" ht="33" customHeight="1" x14ac:dyDescent="0.25">
      <c r="A158" s="293" t="s">
        <v>384</v>
      </c>
      <c r="B158" s="163" t="s">
        <v>385</v>
      </c>
      <c r="C158" s="12">
        <v>2017</v>
      </c>
      <c r="D158" s="12" t="s">
        <v>129</v>
      </c>
      <c r="E158" s="134" t="s">
        <v>23</v>
      </c>
      <c r="F158" s="135" t="s">
        <v>386</v>
      </c>
      <c r="G158" s="715" t="s">
        <v>387</v>
      </c>
      <c r="H158" s="28">
        <v>88000</v>
      </c>
      <c r="I158" s="30">
        <v>0</v>
      </c>
      <c r="J158" s="30">
        <v>0</v>
      </c>
      <c r="K158" s="30">
        <v>0</v>
      </c>
      <c r="L158" s="30">
        <v>2000</v>
      </c>
      <c r="M158" s="30">
        <v>0</v>
      </c>
      <c r="N158" s="152">
        <v>2000</v>
      </c>
      <c r="O158" s="237">
        <v>0</v>
      </c>
      <c r="P158" s="9">
        <f t="shared" si="12"/>
        <v>2000</v>
      </c>
      <c r="Q158" s="152">
        <v>0</v>
      </c>
      <c r="R158" s="57">
        <v>0</v>
      </c>
      <c r="S158" s="56">
        <v>58000</v>
      </c>
      <c r="T158" s="56">
        <v>28000</v>
      </c>
      <c r="U158" s="12" t="s">
        <v>1784</v>
      </c>
      <c r="V158" s="12" t="s">
        <v>34</v>
      </c>
      <c r="W158" s="224" t="s">
        <v>625</v>
      </c>
    </row>
    <row r="159" spans="1:23" s="417" customFormat="1" ht="33.75" customHeight="1" x14ac:dyDescent="0.2">
      <c r="A159" s="302" t="s">
        <v>388</v>
      </c>
      <c r="B159" s="460" t="s">
        <v>389</v>
      </c>
      <c r="C159" s="461">
        <v>2017</v>
      </c>
      <c r="D159" s="461" t="s">
        <v>129</v>
      </c>
      <c r="E159" s="654" t="s">
        <v>390</v>
      </c>
      <c r="F159" s="655" t="s">
        <v>390</v>
      </c>
      <c r="G159" s="744" t="s">
        <v>391</v>
      </c>
      <c r="H159" s="259">
        <v>5370.23</v>
      </c>
      <c r="I159" s="260">
        <v>291.61</v>
      </c>
      <c r="J159" s="260">
        <v>0</v>
      </c>
      <c r="K159" s="260">
        <v>0</v>
      </c>
      <c r="L159" s="260">
        <v>5078.616</v>
      </c>
      <c r="M159" s="260">
        <v>0</v>
      </c>
      <c r="N159" s="261">
        <v>4508</v>
      </c>
      <c r="O159" s="261">
        <v>570.62</v>
      </c>
      <c r="P159" s="260">
        <f t="shared" si="12"/>
        <v>5078.62</v>
      </c>
      <c r="Q159" s="261">
        <v>0</v>
      </c>
      <c r="R159" s="262">
        <v>0</v>
      </c>
      <c r="S159" s="263">
        <v>0</v>
      </c>
      <c r="T159" s="462">
        <v>0</v>
      </c>
      <c r="U159" s="461" t="s">
        <v>1186</v>
      </c>
      <c r="V159" s="461" t="s">
        <v>25</v>
      </c>
      <c r="W159" s="464" t="s">
        <v>625</v>
      </c>
    </row>
    <row r="160" spans="1:23" ht="41.25" customHeight="1" x14ac:dyDescent="0.25">
      <c r="A160" s="293" t="s">
        <v>392</v>
      </c>
      <c r="B160" s="163" t="s">
        <v>393</v>
      </c>
      <c r="C160" s="12">
        <v>2017</v>
      </c>
      <c r="D160" s="12" t="s">
        <v>129</v>
      </c>
      <c r="E160" s="134" t="s">
        <v>23</v>
      </c>
      <c r="F160" s="135" t="s">
        <v>394</v>
      </c>
      <c r="G160" s="715" t="s">
        <v>395</v>
      </c>
      <c r="H160" s="28">
        <v>10000.39114</v>
      </c>
      <c r="I160" s="30">
        <v>29.7</v>
      </c>
      <c r="J160" s="30">
        <v>290</v>
      </c>
      <c r="K160" s="30">
        <v>0</v>
      </c>
      <c r="L160" s="30">
        <v>7000</v>
      </c>
      <c r="M160" s="30">
        <v>2680.69</v>
      </c>
      <c r="N160" s="152">
        <v>9970.69</v>
      </c>
      <c r="O160" s="237">
        <v>0</v>
      </c>
      <c r="P160" s="9">
        <f t="shared" si="12"/>
        <v>9970.69</v>
      </c>
      <c r="Q160" s="152">
        <v>0</v>
      </c>
      <c r="R160" s="57">
        <v>0</v>
      </c>
      <c r="S160" s="56">
        <v>0</v>
      </c>
      <c r="T160" s="53">
        <v>0</v>
      </c>
      <c r="U160" s="47" t="s">
        <v>1185</v>
      </c>
      <c r="V160" s="12" t="s">
        <v>64</v>
      </c>
      <c r="W160" s="224" t="s">
        <v>625</v>
      </c>
    </row>
    <row r="161" spans="1:23" ht="33" customHeight="1" x14ac:dyDescent="0.25">
      <c r="A161" s="293" t="s">
        <v>396</v>
      </c>
      <c r="B161" s="163" t="s">
        <v>397</v>
      </c>
      <c r="C161" s="12">
        <v>2017</v>
      </c>
      <c r="D161" s="12" t="s">
        <v>129</v>
      </c>
      <c r="E161" s="134" t="s">
        <v>398</v>
      </c>
      <c r="F161" s="135" t="s">
        <v>398</v>
      </c>
      <c r="G161" s="715" t="s">
        <v>399</v>
      </c>
      <c r="H161" s="28">
        <v>7700</v>
      </c>
      <c r="I161" s="234">
        <v>223.85</v>
      </c>
      <c r="J161" s="30">
        <v>2476.15</v>
      </c>
      <c r="K161" s="59">
        <v>3000</v>
      </c>
      <c r="L161" s="30">
        <v>2000</v>
      </c>
      <c r="M161" s="29">
        <v>0</v>
      </c>
      <c r="N161" s="9">
        <v>7476.15</v>
      </c>
      <c r="O161" s="25">
        <v>0</v>
      </c>
      <c r="P161" s="9">
        <f t="shared" si="12"/>
        <v>7476.15</v>
      </c>
      <c r="Q161" s="152">
        <v>0</v>
      </c>
      <c r="R161" s="57">
        <v>0</v>
      </c>
      <c r="S161" s="30">
        <v>0</v>
      </c>
      <c r="T161" s="53">
        <v>0</v>
      </c>
      <c r="U161" s="12" t="s">
        <v>1784</v>
      </c>
      <c r="V161" s="12" t="s">
        <v>64</v>
      </c>
      <c r="W161" s="224" t="s">
        <v>1343</v>
      </c>
    </row>
    <row r="162" spans="1:23" ht="32.25" customHeight="1" x14ac:dyDescent="0.25">
      <c r="A162" s="302" t="s">
        <v>400</v>
      </c>
      <c r="B162" s="460" t="s">
        <v>401</v>
      </c>
      <c r="C162" s="461">
        <v>2017</v>
      </c>
      <c r="D162" s="461" t="s">
        <v>402</v>
      </c>
      <c r="E162" s="654" t="s">
        <v>23</v>
      </c>
      <c r="F162" s="655" t="s">
        <v>403</v>
      </c>
      <c r="G162" s="744" t="s">
        <v>404</v>
      </c>
      <c r="H162" s="259">
        <v>5760</v>
      </c>
      <c r="I162" s="703">
        <v>5108.6601400000009</v>
      </c>
      <c r="J162" s="260">
        <v>651</v>
      </c>
      <c r="K162" s="585">
        <v>0</v>
      </c>
      <c r="L162" s="260">
        <v>0</v>
      </c>
      <c r="M162" s="584">
        <v>0</v>
      </c>
      <c r="N162" s="260">
        <v>491.34</v>
      </c>
      <c r="O162" s="260">
        <v>160</v>
      </c>
      <c r="P162" s="260">
        <f t="shared" si="12"/>
        <v>651.33999999999992</v>
      </c>
      <c r="Q162" s="261">
        <v>0</v>
      </c>
      <c r="R162" s="262">
        <v>0</v>
      </c>
      <c r="S162" s="260">
        <v>0</v>
      </c>
      <c r="T162" s="584">
        <v>0</v>
      </c>
      <c r="U162" s="828" t="s">
        <v>1151</v>
      </c>
      <c r="V162" s="461" t="s">
        <v>64</v>
      </c>
      <c r="W162" s="464" t="s">
        <v>625</v>
      </c>
    </row>
    <row r="163" spans="1:23" ht="32.25" customHeight="1" x14ac:dyDescent="0.25">
      <c r="A163" s="293" t="s">
        <v>405</v>
      </c>
      <c r="B163" s="163" t="s">
        <v>406</v>
      </c>
      <c r="C163" s="12">
        <v>2018</v>
      </c>
      <c r="D163" s="12" t="s">
        <v>407</v>
      </c>
      <c r="E163" s="134" t="s">
        <v>408</v>
      </c>
      <c r="F163" s="135" t="s">
        <v>408</v>
      </c>
      <c r="G163" s="715" t="s">
        <v>409</v>
      </c>
      <c r="H163" s="28">
        <v>5022</v>
      </c>
      <c r="I163" s="234">
        <v>0</v>
      </c>
      <c r="J163" s="30">
        <v>0</v>
      </c>
      <c r="K163" s="59">
        <v>522</v>
      </c>
      <c r="L163" s="30">
        <v>0</v>
      </c>
      <c r="M163" s="29">
        <v>4500</v>
      </c>
      <c r="N163" s="9">
        <v>5022</v>
      </c>
      <c r="O163" s="25">
        <v>0</v>
      </c>
      <c r="P163" s="9">
        <f t="shared" si="12"/>
        <v>5022</v>
      </c>
      <c r="Q163" s="152">
        <v>0</v>
      </c>
      <c r="R163" s="57">
        <v>0</v>
      </c>
      <c r="S163" s="30">
        <v>0</v>
      </c>
      <c r="T163" s="53">
        <v>0</v>
      </c>
      <c r="U163" s="12" t="s">
        <v>1784</v>
      </c>
      <c r="V163" s="12" t="s">
        <v>34</v>
      </c>
      <c r="W163" s="224" t="s">
        <v>610</v>
      </c>
    </row>
    <row r="164" spans="1:23" s="418" customFormat="1" ht="36.75" customHeight="1" x14ac:dyDescent="0.2">
      <c r="A164" s="301" t="s">
        <v>410</v>
      </c>
      <c r="B164" s="312" t="s">
        <v>411</v>
      </c>
      <c r="C164" s="137">
        <v>2018</v>
      </c>
      <c r="D164" s="137" t="s">
        <v>407</v>
      </c>
      <c r="E164" s="138" t="s">
        <v>412</v>
      </c>
      <c r="F164" s="147" t="s">
        <v>412</v>
      </c>
      <c r="G164" s="748" t="s">
        <v>413</v>
      </c>
      <c r="H164" s="35">
        <v>1300</v>
      </c>
      <c r="I164" s="245">
        <v>1000</v>
      </c>
      <c r="J164" s="37">
        <v>0</v>
      </c>
      <c r="K164" s="72">
        <v>0</v>
      </c>
      <c r="L164" s="37">
        <v>0</v>
      </c>
      <c r="M164" s="36">
        <v>0</v>
      </c>
      <c r="N164" s="38">
        <v>0</v>
      </c>
      <c r="O164" s="25">
        <v>0</v>
      </c>
      <c r="P164" s="38">
        <f t="shared" si="12"/>
        <v>0</v>
      </c>
      <c r="Q164" s="250">
        <v>0</v>
      </c>
      <c r="R164" s="256">
        <v>300</v>
      </c>
      <c r="S164" s="37">
        <v>0</v>
      </c>
      <c r="T164" s="87">
        <v>0</v>
      </c>
      <c r="U164" s="137" t="s">
        <v>1784</v>
      </c>
      <c r="V164" s="137" t="s">
        <v>77</v>
      </c>
      <c r="W164" s="136" t="s">
        <v>1784</v>
      </c>
    </row>
    <row r="165" spans="1:23" ht="48.75" customHeight="1" x14ac:dyDescent="0.25">
      <c r="A165" s="293" t="s">
        <v>414</v>
      </c>
      <c r="B165" s="163" t="s">
        <v>415</v>
      </c>
      <c r="C165" s="12">
        <v>2018</v>
      </c>
      <c r="D165" s="12" t="s">
        <v>407</v>
      </c>
      <c r="E165" s="134" t="s">
        <v>382</v>
      </c>
      <c r="F165" s="135" t="s">
        <v>382</v>
      </c>
      <c r="G165" s="715" t="s">
        <v>416</v>
      </c>
      <c r="H165" s="28">
        <v>6050</v>
      </c>
      <c r="I165" s="234">
        <v>0</v>
      </c>
      <c r="J165" s="30">
        <v>6050</v>
      </c>
      <c r="K165" s="59">
        <v>0</v>
      </c>
      <c r="L165" s="30">
        <v>0</v>
      </c>
      <c r="M165" s="29">
        <v>0</v>
      </c>
      <c r="N165" s="9">
        <v>6050</v>
      </c>
      <c r="O165" s="25">
        <v>0</v>
      </c>
      <c r="P165" s="9">
        <f t="shared" si="12"/>
        <v>6050</v>
      </c>
      <c r="Q165" s="152">
        <v>0</v>
      </c>
      <c r="R165" s="57">
        <v>0</v>
      </c>
      <c r="S165" s="30">
        <v>0</v>
      </c>
      <c r="T165" s="53">
        <v>0</v>
      </c>
      <c r="U165" s="12" t="s">
        <v>1784</v>
      </c>
      <c r="V165" s="12" t="s">
        <v>64</v>
      </c>
      <c r="W165" s="224" t="s">
        <v>625</v>
      </c>
    </row>
    <row r="166" spans="1:23" ht="35.25" customHeight="1" x14ac:dyDescent="0.25">
      <c r="A166" s="302" t="s">
        <v>417</v>
      </c>
      <c r="B166" s="460" t="s">
        <v>418</v>
      </c>
      <c r="C166" s="461">
        <v>2018</v>
      </c>
      <c r="D166" s="461" t="s">
        <v>407</v>
      </c>
      <c r="E166" s="654" t="s">
        <v>419</v>
      </c>
      <c r="F166" s="655" t="s">
        <v>419</v>
      </c>
      <c r="G166" s="744" t="s">
        <v>420</v>
      </c>
      <c r="H166" s="259">
        <v>2500</v>
      </c>
      <c r="I166" s="260">
        <v>0</v>
      </c>
      <c r="J166" s="260">
        <v>121</v>
      </c>
      <c r="K166" s="260">
        <v>2379</v>
      </c>
      <c r="L166" s="260">
        <v>0</v>
      </c>
      <c r="M166" s="260">
        <v>0</v>
      </c>
      <c r="N166" s="261">
        <v>1000</v>
      </c>
      <c r="O166" s="261">
        <v>1500</v>
      </c>
      <c r="P166" s="260">
        <f t="shared" si="12"/>
        <v>2500</v>
      </c>
      <c r="Q166" s="248">
        <v>0</v>
      </c>
      <c r="R166" s="262">
        <v>0</v>
      </c>
      <c r="S166" s="263">
        <v>0</v>
      </c>
      <c r="T166" s="462">
        <v>0</v>
      </c>
      <c r="U166" s="461" t="s">
        <v>1187</v>
      </c>
      <c r="V166" s="306" t="s">
        <v>34</v>
      </c>
      <c r="W166" s="464" t="s">
        <v>625</v>
      </c>
    </row>
    <row r="167" spans="1:23" ht="36" customHeight="1" x14ac:dyDescent="0.25">
      <c r="A167" s="293" t="s">
        <v>421</v>
      </c>
      <c r="B167" s="163" t="s">
        <v>422</v>
      </c>
      <c r="C167" s="47">
        <v>2018</v>
      </c>
      <c r="D167" s="47" t="s">
        <v>407</v>
      </c>
      <c r="E167" s="131" t="s">
        <v>23</v>
      </c>
      <c r="F167" s="132" t="s">
        <v>423</v>
      </c>
      <c r="G167" s="725" t="s">
        <v>424</v>
      </c>
      <c r="H167" s="67">
        <v>14100</v>
      </c>
      <c r="I167" s="50">
        <v>0</v>
      </c>
      <c r="J167" s="50">
        <v>0</v>
      </c>
      <c r="K167" s="50">
        <v>4100</v>
      </c>
      <c r="L167" s="50">
        <v>10000</v>
      </c>
      <c r="M167" s="50">
        <v>0</v>
      </c>
      <c r="N167" s="152">
        <v>14100</v>
      </c>
      <c r="O167" s="237">
        <v>0</v>
      </c>
      <c r="P167" s="9">
        <f t="shared" si="12"/>
        <v>14100</v>
      </c>
      <c r="Q167" s="152">
        <v>0</v>
      </c>
      <c r="R167" s="70">
        <v>0</v>
      </c>
      <c r="S167" s="153">
        <v>0</v>
      </c>
      <c r="T167" s="69">
        <v>0</v>
      </c>
      <c r="U167" s="47" t="s">
        <v>1784</v>
      </c>
      <c r="V167" s="47" t="s">
        <v>25</v>
      </c>
      <c r="W167" s="463" t="s">
        <v>1342</v>
      </c>
    </row>
    <row r="168" spans="1:23" ht="42.75" customHeight="1" x14ac:dyDescent="0.25">
      <c r="A168" s="293" t="s">
        <v>425</v>
      </c>
      <c r="B168" s="163" t="s">
        <v>426</v>
      </c>
      <c r="C168" s="47">
        <v>2018</v>
      </c>
      <c r="D168" s="47" t="s">
        <v>407</v>
      </c>
      <c r="E168" s="131" t="s">
        <v>353</v>
      </c>
      <c r="F168" s="132" t="s">
        <v>353</v>
      </c>
      <c r="G168" s="725" t="s">
        <v>427</v>
      </c>
      <c r="H168" s="67">
        <v>1100</v>
      </c>
      <c r="I168" s="50">
        <v>0</v>
      </c>
      <c r="J168" s="50">
        <v>800.1</v>
      </c>
      <c r="K168" s="50">
        <v>299.89999999999998</v>
      </c>
      <c r="L168" s="50">
        <v>0</v>
      </c>
      <c r="M168" s="50">
        <v>0</v>
      </c>
      <c r="N168" s="152">
        <v>1100</v>
      </c>
      <c r="O168" s="237">
        <v>0</v>
      </c>
      <c r="P168" s="9">
        <f t="shared" si="12"/>
        <v>1100</v>
      </c>
      <c r="Q168" s="152">
        <v>0</v>
      </c>
      <c r="R168" s="70">
        <v>0</v>
      </c>
      <c r="S168" s="153">
        <v>0</v>
      </c>
      <c r="T168" s="69">
        <v>0</v>
      </c>
      <c r="U168" s="47" t="s">
        <v>1784</v>
      </c>
      <c r="V168" s="47" t="s">
        <v>25</v>
      </c>
      <c r="W168" s="463" t="s">
        <v>1184</v>
      </c>
    </row>
    <row r="169" spans="1:23" ht="33" customHeight="1" x14ac:dyDescent="0.25">
      <c r="A169" s="293" t="s">
        <v>428</v>
      </c>
      <c r="B169" s="163" t="s">
        <v>429</v>
      </c>
      <c r="C169" s="47">
        <v>2018</v>
      </c>
      <c r="D169" s="47" t="s">
        <v>407</v>
      </c>
      <c r="E169" s="131" t="s">
        <v>430</v>
      </c>
      <c r="F169" s="132" t="s">
        <v>430</v>
      </c>
      <c r="G169" s="725" t="s">
        <v>431</v>
      </c>
      <c r="H169" s="67">
        <v>9300</v>
      </c>
      <c r="I169" s="50">
        <v>465.85</v>
      </c>
      <c r="J169" s="50">
        <v>0</v>
      </c>
      <c r="K169" s="30">
        <v>4300</v>
      </c>
      <c r="L169" s="30">
        <v>4534.1499999999996</v>
      </c>
      <c r="M169" s="30">
        <v>0</v>
      </c>
      <c r="N169" s="152">
        <v>8834.15</v>
      </c>
      <c r="O169" s="237">
        <v>0</v>
      </c>
      <c r="P169" s="9">
        <f t="shared" si="12"/>
        <v>8834.15</v>
      </c>
      <c r="Q169" s="152">
        <v>0</v>
      </c>
      <c r="R169" s="70">
        <v>0</v>
      </c>
      <c r="S169" s="153">
        <v>0</v>
      </c>
      <c r="T169" s="69">
        <v>0</v>
      </c>
      <c r="U169" s="12" t="s">
        <v>1784</v>
      </c>
      <c r="V169" s="47" t="s">
        <v>25</v>
      </c>
      <c r="W169" s="463" t="s">
        <v>1184</v>
      </c>
    </row>
    <row r="170" spans="1:23" ht="33" customHeight="1" x14ac:dyDescent="0.25">
      <c r="A170" s="293" t="s">
        <v>432</v>
      </c>
      <c r="B170" s="163" t="s">
        <v>433</v>
      </c>
      <c r="C170" s="12">
        <v>2018</v>
      </c>
      <c r="D170" s="12" t="s">
        <v>434</v>
      </c>
      <c r="E170" s="134" t="s">
        <v>435</v>
      </c>
      <c r="F170" s="135" t="s">
        <v>435</v>
      </c>
      <c r="G170" s="715" t="s">
        <v>436</v>
      </c>
      <c r="H170" s="28">
        <v>5400</v>
      </c>
      <c r="I170" s="30">
        <v>0</v>
      </c>
      <c r="J170" s="30">
        <v>0</v>
      </c>
      <c r="K170" s="30">
        <v>0</v>
      </c>
      <c r="L170" s="30">
        <v>5400</v>
      </c>
      <c r="M170" s="30">
        <v>0</v>
      </c>
      <c r="N170" s="152">
        <v>5400</v>
      </c>
      <c r="O170" s="237">
        <v>0</v>
      </c>
      <c r="P170" s="9">
        <f t="shared" si="12"/>
        <v>5400</v>
      </c>
      <c r="Q170" s="152">
        <v>0</v>
      </c>
      <c r="R170" s="57">
        <v>0</v>
      </c>
      <c r="S170" s="56">
        <v>0</v>
      </c>
      <c r="T170" s="53">
        <v>0</v>
      </c>
      <c r="U170" s="12" t="s">
        <v>1185</v>
      </c>
      <c r="V170" s="12" t="s">
        <v>25</v>
      </c>
      <c r="W170" s="463" t="s">
        <v>1184</v>
      </c>
    </row>
    <row r="171" spans="1:23" ht="33" customHeight="1" x14ac:dyDescent="0.25">
      <c r="A171" s="293" t="s">
        <v>437</v>
      </c>
      <c r="B171" s="163" t="s">
        <v>438</v>
      </c>
      <c r="C171" s="12">
        <v>2018</v>
      </c>
      <c r="D171" s="12" t="s">
        <v>434</v>
      </c>
      <c r="E171" s="134" t="s">
        <v>408</v>
      </c>
      <c r="F171" s="135" t="s">
        <v>408</v>
      </c>
      <c r="G171" s="715" t="s">
        <v>439</v>
      </c>
      <c r="H171" s="28">
        <v>6900</v>
      </c>
      <c r="I171" s="234">
        <v>0</v>
      </c>
      <c r="J171" s="30">
        <v>0</v>
      </c>
      <c r="K171" s="59">
        <v>500</v>
      </c>
      <c r="L171" s="30">
        <v>0</v>
      </c>
      <c r="M171" s="29">
        <v>6400</v>
      </c>
      <c r="N171" s="9">
        <v>6900</v>
      </c>
      <c r="O171" s="25">
        <v>0</v>
      </c>
      <c r="P171" s="9">
        <f t="shared" si="12"/>
        <v>6900</v>
      </c>
      <c r="Q171" s="152">
        <v>0</v>
      </c>
      <c r="R171" s="57">
        <v>0</v>
      </c>
      <c r="S171" s="30">
        <v>0</v>
      </c>
      <c r="T171" s="53">
        <v>0</v>
      </c>
      <c r="U171" s="12" t="s">
        <v>1784</v>
      </c>
      <c r="V171" s="12" t="s">
        <v>34</v>
      </c>
      <c r="W171" s="224" t="s">
        <v>610</v>
      </c>
    </row>
    <row r="172" spans="1:23" s="503" customFormat="1" ht="41.25" customHeight="1" x14ac:dyDescent="0.2">
      <c r="A172" s="493" t="s">
        <v>440</v>
      </c>
      <c r="B172" s="475" t="s">
        <v>441</v>
      </c>
      <c r="C172" s="476">
        <v>2018</v>
      </c>
      <c r="D172" s="476" t="s">
        <v>434</v>
      </c>
      <c r="E172" s="494" t="s">
        <v>442</v>
      </c>
      <c r="F172" s="656" t="s">
        <v>442</v>
      </c>
      <c r="G172" s="745" t="s">
        <v>443</v>
      </c>
      <c r="H172" s="495">
        <v>947</v>
      </c>
      <c r="I172" s="496">
        <v>947.24400000000003</v>
      </c>
      <c r="J172" s="424">
        <v>0</v>
      </c>
      <c r="K172" s="425">
        <v>0</v>
      </c>
      <c r="L172" s="424">
        <v>0</v>
      </c>
      <c r="M172" s="426">
        <v>0</v>
      </c>
      <c r="N172" s="424">
        <v>42.76</v>
      </c>
      <c r="O172" s="498">
        <v>-43</v>
      </c>
      <c r="P172" s="424">
        <f t="shared" si="12"/>
        <v>-0.24000000000000199</v>
      </c>
      <c r="Q172" s="497">
        <v>0</v>
      </c>
      <c r="R172" s="499">
        <v>0</v>
      </c>
      <c r="S172" s="424">
        <v>0</v>
      </c>
      <c r="T172" s="501">
        <v>0</v>
      </c>
      <c r="U172" s="476" t="s">
        <v>1341</v>
      </c>
      <c r="V172" s="476" t="s">
        <v>77</v>
      </c>
      <c r="W172" s="477" t="s">
        <v>1784</v>
      </c>
    </row>
    <row r="173" spans="1:23" ht="33" customHeight="1" x14ac:dyDescent="0.25">
      <c r="A173" s="293" t="s">
        <v>444</v>
      </c>
      <c r="B173" s="163" t="s">
        <v>445</v>
      </c>
      <c r="C173" s="12">
        <v>2018</v>
      </c>
      <c r="D173" s="12" t="s">
        <v>434</v>
      </c>
      <c r="E173" s="134" t="s">
        <v>23</v>
      </c>
      <c r="F173" s="135" t="s">
        <v>446</v>
      </c>
      <c r="G173" s="715" t="s">
        <v>447</v>
      </c>
      <c r="H173" s="28">
        <v>69060</v>
      </c>
      <c r="I173" s="234">
        <v>111.8</v>
      </c>
      <c r="J173" s="30">
        <v>0</v>
      </c>
      <c r="K173" s="59">
        <v>0</v>
      </c>
      <c r="L173" s="30">
        <v>3700</v>
      </c>
      <c r="M173" s="29">
        <v>10000</v>
      </c>
      <c r="N173" s="9">
        <v>13700</v>
      </c>
      <c r="O173" s="25">
        <v>0</v>
      </c>
      <c r="P173" s="9">
        <f t="shared" ref="P173:P204" si="13">N173+O173</f>
        <v>13700</v>
      </c>
      <c r="Q173" s="152">
        <v>0</v>
      </c>
      <c r="R173" s="57">
        <v>0</v>
      </c>
      <c r="S173" s="30">
        <v>55248.2</v>
      </c>
      <c r="T173" s="53">
        <v>0</v>
      </c>
      <c r="U173" s="12" t="s">
        <v>1784</v>
      </c>
      <c r="V173" s="12" t="s">
        <v>25</v>
      </c>
      <c r="W173" s="224" t="s">
        <v>1184</v>
      </c>
    </row>
    <row r="174" spans="1:23" ht="33" customHeight="1" x14ac:dyDescent="0.25">
      <c r="A174" s="293" t="s">
        <v>448</v>
      </c>
      <c r="B174" s="163" t="s">
        <v>449</v>
      </c>
      <c r="C174" s="12">
        <v>2018</v>
      </c>
      <c r="D174" s="12" t="s">
        <v>434</v>
      </c>
      <c r="E174" s="134" t="s">
        <v>450</v>
      </c>
      <c r="F174" s="135" t="s">
        <v>450</v>
      </c>
      <c r="G174" s="715" t="s">
        <v>451</v>
      </c>
      <c r="H174" s="28">
        <v>930</v>
      </c>
      <c r="I174" s="234">
        <v>48.4</v>
      </c>
      <c r="J174" s="30">
        <v>0</v>
      </c>
      <c r="K174" s="59">
        <v>651.6</v>
      </c>
      <c r="L174" s="30">
        <v>0</v>
      </c>
      <c r="M174" s="29">
        <v>0</v>
      </c>
      <c r="N174" s="9">
        <v>651.6</v>
      </c>
      <c r="O174" s="25">
        <v>0</v>
      </c>
      <c r="P174" s="9">
        <f t="shared" si="13"/>
        <v>651.6</v>
      </c>
      <c r="Q174" s="152">
        <v>0</v>
      </c>
      <c r="R174" s="57">
        <v>230</v>
      </c>
      <c r="S174" s="30">
        <v>0</v>
      </c>
      <c r="T174" s="53">
        <v>0</v>
      </c>
      <c r="U174" s="12" t="s">
        <v>1433</v>
      </c>
      <c r="V174" s="12" t="s">
        <v>25</v>
      </c>
      <c r="W174" s="224" t="s">
        <v>35</v>
      </c>
    </row>
    <row r="175" spans="1:23" ht="33" customHeight="1" x14ac:dyDescent="0.25">
      <c r="A175" s="293" t="s">
        <v>452</v>
      </c>
      <c r="B175" s="163" t="s">
        <v>453</v>
      </c>
      <c r="C175" s="47">
        <v>2018</v>
      </c>
      <c r="D175" s="47" t="s">
        <v>434</v>
      </c>
      <c r="E175" s="131" t="s">
        <v>454</v>
      </c>
      <c r="F175" s="132" t="s">
        <v>454</v>
      </c>
      <c r="G175" s="725" t="s">
        <v>455</v>
      </c>
      <c r="H175" s="67">
        <v>300</v>
      </c>
      <c r="I175" s="50">
        <v>0</v>
      </c>
      <c r="J175" s="50">
        <v>0</v>
      </c>
      <c r="K175" s="50">
        <v>300</v>
      </c>
      <c r="L175" s="50">
        <v>0</v>
      </c>
      <c r="M175" s="50">
        <v>0</v>
      </c>
      <c r="N175" s="152">
        <v>300</v>
      </c>
      <c r="O175" s="237">
        <v>0</v>
      </c>
      <c r="P175" s="9">
        <f t="shared" si="13"/>
        <v>300</v>
      </c>
      <c r="Q175" s="152">
        <v>0</v>
      </c>
      <c r="R175" s="70">
        <v>0</v>
      </c>
      <c r="S175" s="153">
        <v>0</v>
      </c>
      <c r="T175" s="69">
        <v>0</v>
      </c>
      <c r="U175" s="47" t="s">
        <v>1784</v>
      </c>
      <c r="V175" s="12" t="s">
        <v>34</v>
      </c>
      <c r="W175" s="463" t="s">
        <v>610</v>
      </c>
    </row>
    <row r="176" spans="1:23" s="418" customFormat="1" ht="33" customHeight="1" x14ac:dyDescent="0.2">
      <c r="A176" s="301" t="s">
        <v>456</v>
      </c>
      <c r="B176" s="312" t="s">
        <v>457</v>
      </c>
      <c r="C176" s="137">
        <v>2018</v>
      </c>
      <c r="D176" s="137" t="s">
        <v>434</v>
      </c>
      <c r="E176" s="138" t="s">
        <v>458</v>
      </c>
      <c r="F176" s="147" t="s">
        <v>458</v>
      </c>
      <c r="G176" s="748" t="s">
        <v>459</v>
      </c>
      <c r="H176" s="35">
        <v>89.977000000000004</v>
      </c>
      <c r="I176" s="37">
        <v>89.977000000000004</v>
      </c>
      <c r="J176" s="37">
        <v>0</v>
      </c>
      <c r="K176" s="37">
        <v>0</v>
      </c>
      <c r="L176" s="37">
        <v>0</v>
      </c>
      <c r="M176" s="37">
        <v>0</v>
      </c>
      <c r="N176" s="250">
        <v>0</v>
      </c>
      <c r="O176" s="237">
        <v>0</v>
      </c>
      <c r="P176" s="38">
        <f t="shared" si="13"/>
        <v>0</v>
      </c>
      <c r="Q176" s="250">
        <v>0</v>
      </c>
      <c r="R176" s="256">
        <v>0</v>
      </c>
      <c r="S176" s="258">
        <v>0</v>
      </c>
      <c r="T176" s="87">
        <v>0</v>
      </c>
      <c r="U176" s="137" t="s">
        <v>1784</v>
      </c>
      <c r="V176" s="137" t="s">
        <v>77</v>
      </c>
      <c r="W176" s="136" t="s">
        <v>1784</v>
      </c>
    </row>
    <row r="177" spans="1:23" ht="33" customHeight="1" x14ac:dyDescent="0.25">
      <c r="A177" s="293" t="s">
        <v>460</v>
      </c>
      <c r="B177" s="163" t="s">
        <v>461</v>
      </c>
      <c r="C177" s="12">
        <v>2018</v>
      </c>
      <c r="D177" s="12" t="s">
        <v>434</v>
      </c>
      <c r="E177" s="134" t="s">
        <v>462</v>
      </c>
      <c r="F177" s="135" t="s">
        <v>462</v>
      </c>
      <c r="G177" s="715" t="s">
        <v>463</v>
      </c>
      <c r="H177" s="28">
        <v>380</v>
      </c>
      <c r="I177" s="30">
        <v>0</v>
      </c>
      <c r="J177" s="30">
        <v>380</v>
      </c>
      <c r="K177" s="30">
        <v>0</v>
      </c>
      <c r="L177" s="30">
        <v>0</v>
      </c>
      <c r="M177" s="30">
        <v>0</v>
      </c>
      <c r="N177" s="152">
        <v>380</v>
      </c>
      <c r="O177" s="237">
        <v>0</v>
      </c>
      <c r="P177" s="9">
        <f t="shared" si="13"/>
        <v>380</v>
      </c>
      <c r="Q177" s="152">
        <v>0</v>
      </c>
      <c r="R177" s="57">
        <v>0</v>
      </c>
      <c r="S177" s="56">
        <v>0</v>
      </c>
      <c r="T177" s="53">
        <v>0</v>
      </c>
      <c r="U177" s="12" t="s">
        <v>1784</v>
      </c>
      <c r="V177" s="12" t="s">
        <v>64</v>
      </c>
      <c r="W177" s="224" t="s">
        <v>625</v>
      </c>
    </row>
    <row r="178" spans="1:23" ht="33" customHeight="1" x14ac:dyDescent="0.25">
      <c r="A178" s="293" t="s">
        <v>464</v>
      </c>
      <c r="B178" s="163" t="s">
        <v>465</v>
      </c>
      <c r="C178" s="12">
        <v>2018</v>
      </c>
      <c r="D178" s="12" t="s">
        <v>434</v>
      </c>
      <c r="E178" s="134" t="s">
        <v>23</v>
      </c>
      <c r="F178" s="135" t="s">
        <v>466</v>
      </c>
      <c r="G178" s="715" t="s">
        <v>467</v>
      </c>
      <c r="H178" s="28">
        <v>35544.959999999999</v>
      </c>
      <c r="I178" s="30">
        <v>0</v>
      </c>
      <c r="J178" s="30">
        <v>0</v>
      </c>
      <c r="K178" s="30">
        <v>0</v>
      </c>
      <c r="L178" s="30">
        <v>2000</v>
      </c>
      <c r="M178" s="30">
        <v>0</v>
      </c>
      <c r="N178" s="152">
        <v>2000</v>
      </c>
      <c r="O178" s="237">
        <v>0</v>
      </c>
      <c r="P178" s="9">
        <f t="shared" si="13"/>
        <v>2000</v>
      </c>
      <c r="Q178" s="152">
        <v>0</v>
      </c>
      <c r="R178" s="57">
        <v>0</v>
      </c>
      <c r="S178" s="56">
        <v>16000</v>
      </c>
      <c r="T178" s="53">
        <v>17544.96</v>
      </c>
      <c r="U178" s="12" t="s">
        <v>1784</v>
      </c>
      <c r="V178" s="12" t="s">
        <v>34</v>
      </c>
      <c r="W178" s="224" t="s">
        <v>1343</v>
      </c>
    </row>
    <row r="179" spans="1:23" ht="33" customHeight="1" x14ac:dyDescent="0.25">
      <c r="A179" s="293" t="s">
        <v>468</v>
      </c>
      <c r="B179" s="163" t="s">
        <v>469</v>
      </c>
      <c r="C179" s="12">
        <v>2018</v>
      </c>
      <c r="D179" s="12" t="s">
        <v>434</v>
      </c>
      <c r="E179" s="134" t="s">
        <v>470</v>
      </c>
      <c r="F179" s="135" t="s">
        <v>470</v>
      </c>
      <c r="G179" s="715" t="s">
        <v>471</v>
      </c>
      <c r="H179" s="28">
        <v>950</v>
      </c>
      <c r="I179" s="30">
        <v>0</v>
      </c>
      <c r="J179" s="30">
        <v>0</v>
      </c>
      <c r="K179" s="30">
        <v>100</v>
      </c>
      <c r="L179" s="30">
        <v>0</v>
      </c>
      <c r="M179" s="30">
        <v>850</v>
      </c>
      <c r="N179" s="152">
        <v>950</v>
      </c>
      <c r="O179" s="237">
        <v>0</v>
      </c>
      <c r="P179" s="9">
        <f t="shared" si="13"/>
        <v>950</v>
      </c>
      <c r="Q179" s="152">
        <v>0</v>
      </c>
      <c r="R179" s="57">
        <v>0</v>
      </c>
      <c r="S179" s="56">
        <v>0</v>
      </c>
      <c r="T179" s="53">
        <v>0</v>
      </c>
      <c r="U179" s="12" t="s">
        <v>1185</v>
      </c>
      <c r="V179" s="12" t="s">
        <v>34</v>
      </c>
      <c r="W179" s="224" t="s">
        <v>625</v>
      </c>
    </row>
    <row r="180" spans="1:23" ht="33" customHeight="1" x14ac:dyDescent="0.25">
      <c r="A180" s="293" t="s">
        <v>472</v>
      </c>
      <c r="B180" s="163" t="s">
        <v>473</v>
      </c>
      <c r="C180" s="12">
        <v>2018</v>
      </c>
      <c r="D180" s="12" t="s">
        <v>434</v>
      </c>
      <c r="E180" s="134" t="s">
        <v>474</v>
      </c>
      <c r="F180" s="135" t="s">
        <v>474</v>
      </c>
      <c r="G180" s="715" t="s">
        <v>475</v>
      </c>
      <c r="H180" s="28">
        <v>1000</v>
      </c>
      <c r="I180" s="30">
        <v>0</v>
      </c>
      <c r="J180" s="30">
        <v>0</v>
      </c>
      <c r="K180" s="30">
        <v>0</v>
      </c>
      <c r="L180" s="30">
        <v>0</v>
      </c>
      <c r="M180" s="30">
        <v>1000</v>
      </c>
      <c r="N180" s="152">
        <v>1000</v>
      </c>
      <c r="O180" s="237">
        <v>0</v>
      </c>
      <c r="P180" s="9">
        <f t="shared" si="13"/>
        <v>1000</v>
      </c>
      <c r="Q180" s="152">
        <v>0</v>
      </c>
      <c r="R180" s="57">
        <v>0</v>
      </c>
      <c r="S180" s="56">
        <v>0</v>
      </c>
      <c r="T180" s="53">
        <v>0</v>
      </c>
      <c r="U180" s="12" t="s">
        <v>1784</v>
      </c>
      <c r="V180" s="12" t="s">
        <v>34</v>
      </c>
      <c r="W180" s="224" t="s">
        <v>625</v>
      </c>
    </row>
    <row r="181" spans="1:23" ht="33" customHeight="1" x14ac:dyDescent="0.25">
      <c r="A181" s="293" t="s">
        <v>476</v>
      </c>
      <c r="B181" s="163" t="s">
        <v>477</v>
      </c>
      <c r="C181" s="47">
        <v>2018</v>
      </c>
      <c r="D181" s="47" t="s">
        <v>434</v>
      </c>
      <c r="E181" s="131" t="s">
        <v>478</v>
      </c>
      <c r="F181" s="132" t="s">
        <v>478</v>
      </c>
      <c r="G181" s="725" t="s">
        <v>479</v>
      </c>
      <c r="H181" s="67">
        <v>2371</v>
      </c>
      <c r="I181" s="50">
        <v>0</v>
      </c>
      <c r="J181" s="50">
        <v>0</v>
      </c>
      <c r="K181" s="30">
        <v>1371</v>
      </c>
      <c r="L181" s="50">
        <v>0</v>
      </c>
      <c r="M181" s="50">
        <v>0</v>
      </c>
      <c r="N181" s="152">
        <v>1371</v>
      </c>
      <c r="O181" s="237">
        <v>0</v>
      </c>
      <c r="P181" s="9">
        <f t="shared" si="13"/>
        <v>1371</v>
      </c>
      <c r="Q181" s="152">
        <v>0</v>
      </c>
      <c r="R181" s="153">
        <v>1000</v>
      </c>
      <c r="S181" s="153">
        <v>0</v>
      </c>
      <c r="T181" s="625">
        <v>0</v>
      </c>
      <c r="U181" s="47" t="s">
        <v>1784</v>
      </c>
      <c r="V181" s="47" t="s">
        <v>25</v>
      </c>
      <c r="W181" s="224" t="s">
        <v>1840</v>
      </c>
    </row>
    <row r="182" spans="1:23" ht="44.25" customHeight="1" x14ac:dyDescent="0.25">
      <c r="A182" s="293" t="s">
        <v>480</v>
      </c>
      <c r="B182" s="163" t="s">
        <v>481</v>
      </c>
      <c r="C182" s="47">
        <v>2018</v>
      </c>
      <c r="D182" s="47" t="s">
        <v>434</v>
      </c>
      <c r="E182" s="638" t="s">
        <v>482</v>
      </c>
      <c r="F182" s="660" t="s">
        <v>482</v>
      </c>
      <c r="G182" s="749" t="s">
        <v>483</v>
      </c>
      <c r="H182" s="60">
        <v>4200</v>
      </c>
      <c r="I182" s="63">
        <v>0</v>
      </c>
      <c r="J182" s="63">
        <v>0</v>
      </c>
      <c r="K182" s="63">
        <v>4200</v>
      </c>
      <c r="L182" s="63">
        <v>0</v>
      </c>
      <c r="M182" s="63">
        <v>0</v>
      </c>
      <c r="N182" s="152">
        <v>4200</v>
      </c>
      <c r="O182" s="237">
        <v>0</v>
      </c>
      <c r="P182" s="9">
        <f t="shared" si="13"/>
        <v>4200</v>
      </c>
      <c r="Q182" s="152">
        <v>0</v>
      </c>
      <c r="R182" s="241">
        <v>0</v>
      </c>
      <c r="S182" s="242">
        <v>0</v>
      </c>
      <c r="T182" s="63">
        <v>0</v>
      </c>
      <c r="U182" s="47" t="s">
        <v>1784</v>
      </c>
      <c r="V182" s="12" t="s">
        <v>34</v>
      </c>
      <c r="W182" s="463" t="s">
        <v>1342</v>
      </c>
    </row>
    <row r="183" spans="1:23" ht="33" customHeight="1" x14ac:dyDescent="0.25">
      <c r="A183" s="293" t="s">
        <v>484</v>
      </c>
      <c r="B183" s="163" t="s">
        <v>485</v>
      </c>
      <c r="C183" s="47">
        <v>2018</v>
      </c>
      <c r="D183" s="47" t="s">
        <v>486</v>
      </c>
      <c r="E183" s="131" t="s">
        <v>487</v>
      </c>
      <c r="F183" s="132" t="s">
        <v>487</v>
      </c>
      <c r="G183" s="750" t="s">
        <v>488</v>
      </c>
      <c r="H183" s="67">
        <v>6700</v>
      </c>
      <c r="I183" s="50">
        <v>0</v>
      </c>
      <c r="J183" s="30">
        <v>263</v>
      </c>
      <c r="K183" s="30">
        <v>1000</v>
      </c>
      <c r="L183" s="30">
        <v>2737</v>
      </c>
      <c r="M183" s="50">
        <v>0</v>
      </c>
      <c r="N183" s="152">
        <v>4000</v>
      </c>
      <c r="O183" s="237">
        <v>0</v>
      </c>
      <c r="P183" s="9">
        <f t="shared" si="13"/>
        <v>4000</v>
      </c>
      <c r="Q183" s="152">
        <v>0</v>
      </c>
      <c r="R183" s="153">
        <v>2700</v>
      </c>
      <c r="S183" s="153">
        <v>0</v>
      </c>
      <c r="T183" s="50">
        <v>0</v>
      </c>
      <c r="U183" s="113" t="s">
        <v>1784</v>
      </c>
      <c r="V183" s="12" t="s">
        <v>34</v>
      </c>
      <c r="W183" s="463" t="s">
        <v>35</v>
      </c>
    </row>
    <row r="184" spans="1:23" s="503" customFormat="1" ht="33" customHeight="1" x14ac:dyDescent="0.2">
      <c r="A184" s="493" t="s">
        <v>489</v>
      </c>
      <c r="B184" s="475" t="s">
        <v>490</v>
      </c>
      <c r="C184" s="476">
        <v>2018</v>
      </c>
      <c r="D184" s="476" t="s">
        <v>486</v>
      </c>
      <c r="E184" s="494" t="s">
        <v>491</v>
      </c>
      <c r="F184" s="656" t="s">
        <v>491</v>
      </c>
      <c r="G184" s="751" t="s">
        <v>492</v>
      </c>
      <c r="H184" s="495">
        <v>875.798</v>
      </c>
      <c r="I184" s="424">
        <v>875.798</v>
      </c>
      <c r="J184" s="424">
        <v>0</v>
      </c>
      <c r="K184" s="424">
        <v>0</v>
      </c>
      <c r="L184" s="424">
        <v>0</v>
      </c>
      <c r="M184" s="424">
        <v>0</v>
      </c>
      <c r="N184" s="497">
        <v>24.202000000000002</v>
      </c>
      <c r="O184" s="526">
        <v>-24.202000000000002</v>
      </c>
      <c r="P184" s="424">
        <f t="shared" si="13"/>
        <v>0</v>
      </c>
      <c r="Q184" s="497">
        <v>0</v>
      </c>
      <c r="R184" s="500">
        <v>0</v>
      </c>
      <c r="S184" s="500">
        <v>0</v>
      </c>
      <c r="T184" s="424">
        <v>0</v>
      </c>
      <c r="U184" s="525" t="s">
        <v>654</v>
      </c>
      <c r="V184" s="476" t="s">
        <v>77</v>
      </c>
      <c r="W184" s="477" t="s">
        <v>1784</v>
      </c>
    </row>
    <row r="185" spans="1:23" ht="25.5" x14ac:dyDescent="0.25">
      <c r="A185" s="128" t="s">
        <v>493</v>
      </c>
      <c r="B185" s="163" t="s">
        <v>494</v>
      </c>
      <c r="C185" s="12">
        <v>2018</v>
      </c>
      <c r="D185" s="12" t="s">
        <v>486</v>
      </c>
      <c r="E185" s="129" t="s">
        <v>495</v>
      </c>
      <c r="F185" s="661" t="s">
        <v>495</v>
      </c>
      <c r="G185" s="727" t="s">
        <v>496</v>
      </c>
      <c r="H185" s="28">
        <v>4200</v>
      </c>
      <c r="I185" s="30">
        <v>120</v>
      </c>
      <c r="J185" s="30">
        <v>0</v>
      </c>
      <c r="K185" s="30">
        <v>0</v>
      </c>
      <c r="L185" s="30">
        <v>0</v>
      </c>
      <c r="M185" s="30">
        <v>4080</v>
      </c>
      <c r="N185" s="152">
        <v>4080</v>
      </c>
      <c r="O185" s="237">
        <v>0</v>
      </c>
      <c r="P185" s="9">
        <f t="shared" si="13"/>
        <v>4080</v>
      </c>
      <c r="Q185" s="152">
        <v>0</v>
      </c>
      <c r="R185" s="56">
        <v>0</v>
      </c>
      <c r="S185" s="56">
        <v>0</v>
      </c>
      <c r="T185" s="91">
        <v>0</v>
      </c>
      <c r="U185" s="113" t="s">
        <v>1458</v>
      </c>
      <c r="V185" s="12" t="s">
        <v>34</v>
      </c>
      <c r="W185" s="224"/>
    </row>
    <row r="186" spans="1:23" s="503" customFormat="1" ht="44.25" customHeight="1" x14ac:dyDescent="0.2">
      <c r="A186" s="493" t="s">
        <v>497</v>
      </c>
      <c r="B186" s="475" t="s">
        <v>498</v>
      </c>
      <c r="C186" s="476">
        <v>2018</v>
      </c>
      <c r="D186" s="476" t="s">
        <v>486</v>
      </c>
      <c r="E186" s="494" t="s">
        <v>499</v>
      </c>
      <c r="F186" s="656" t="s">
        <v>499</v>
      </c>
      <c r="G186" s="751" t="s">
        <v>500</v>
      </c>
      <c r="H186" s="495">
        <v>905.45100000000002</v>
      </c>
      <c r="I186" s="424">
        <v>905.45100000000002</v>
      </c>
      <c r="J186" s="424">
        <v>0</v>
      </c>
      <c r="K186" s="424">
        <v>0</v>
      </c>
      <c r="L186" s="424">
        <v>0</v>
      </c>
      <c r="M186" s="424">
        <v>0</v>
      </c>
      <c r="N186" s="497">
        <v>94.549000000000007</v>
      </c>
      <c r="O186" s="526">
        <v>-94.549000000000007</v>
      </c>
      <c r="P186" s="424">
        <f t="shared" si="13"/>
        <v>0</v>
      </c>
      <c r="Q186" s="497">
        <v>0</v>
      </c>
      <c r="R186" s="500">
        <v>0</v>
      </c>
      <c r="S186" s="500">
        <v>0</v>
      </c>
      <c r="T186" s="424">
        <v>0</v>
      </c>
      <c r="U186" s="525" t="s">
        <v>1341</v>
      </c>
      <c r="V186" s="476" t="s">
        <v>77</v>
      </c>
      <c r="W186" s="477" t="s">
        <v>1784</v>
      </c>
    </row>
    <row r="187" spans="1:23" s="418" customFormat="1" ht="33" customHeight="1" x14ac:dyDescent="0.2">
      <c r="A187" s="301" t="s">
        <v>501</v>
      </c>
      <c r="B187" s="312" t="s">
        <v>502</v>
      </c>
      <c r="C187" s="391">
        <v>2018</v>
      </c>
      <c r="D187" s="391" t="s">
        <v>486</v>
      </c>
      <c r="E187" s="662" t="s">
        <v>503</v>
      </c>
      <c r="F187" s="649" t="s">
        <v>503</v>
      </c>
      <c r="G187" s="752" t="s">
        <v>504</v>
      </c>
      <c r="H187" s="264">
        <v>188</v>
      </c>
      <c r="I187" s="253">
        <v>188</v>
      </c>
      <c r="J187" s="253">
        <v>0</v>
      </c>
      <c r="K187" s="253">
        <v>0</v>
      </c>
      <c r="L187" s="253">
        <v>0</v>
      </c>
      <c r="M187" s="253">
        <v>0</v>
      </c>
      <c r="N187" s="250">
        <v>0</v>
      </c>
      <c r="O187" s="237">
        <v>0</v>
      </c>
      <c r="P187" s="257">
        <f t="shared" si="13"/>
        <v>0</v>
      </c>
      <c r="Q187" s="250">
        <v>0</v>
      </c>
      <c r="R187" s="255">
        <v>0</v>
      </c>
      <c r="S187" s="255">
        <v>0</v>
      </c>
      <c r="T187" s="253">
        <v>0</v>
      </c>
      <c r="U187" s="470" t="s">
        <v>1784</v>
      </c>
      <c r="V187" s="391" t="s">
        <v>77</v>
      </c>
      <c r="W187" s="560" t="s">
        <v>1784</v>
      </c>
    </row>
    <row r="188" spans="1:23" s="503" customFormat="1" ht="42" customHeight="1" x14ac:dyDescent="0.2">
      <c r="A188" s="493" t="s">
        <v>505</v>
      </c>
      <c r="B188" s="475" t="s">
        <v>506</v>
      </c>
      <c r="C188" s="476">
        <v>2018</v>
      </c>
      <c r="D188" s="476" t="s">
        <v>486</v>
      </c>
      <c r="E188" s="663" t="s">
        <v>507</v>
      </c>
      <c r="F188" s="664" t="s">
        <v>507</v>
      </c>
      <c r="G188" s="751" t="s">
        <v>508</v>
      </c>
      <c r="H188" s="495">
        <v>10833.4</v>
      </c>
      <c r="I188" s="496">
        <v>10833.4</v>
      </c>
      <c r="J188" s="424">
        <v>0</v>
      </c>
      <c r="K188" s="425">
        <v>0</v>
      </c>
      <c r="L188" s="424">
        <v>0</v>
      </c>
      <c r="M188" s="426">
        <v>0</v>
      </c>
      <c r="N188" s="424">
        <v>41.8</v>
      </c>
      <c r="O188" s="498">
        <v>-41.8</v>
      </c>
      <c r="P188" s="424">
        <f t="shared" si="13"/>
        <v>0</v>
      </c>
      <c r="Q188" s="497">
        <v>0</v>
      </c>
      <c r="R188" s="500">
        <v>0</v>
      </c>
      <c r="S188" s="424">
        <v>0</v>
      </c>
      <c r="T188" s="426">
        <v>0</v>
      </c>
      <c r="U188" s="525" t="s">
        <v>1341</v>
      </c>
      <c r="V188" s="476" t="s">
        <v>77</v>
      </c>
      <c r="W188" s="477" t="s">
        <v>1784</v>
      </c>
    </row>
    <row r="189" spans="1:23" s="801" customFormat="1" ht="33.75" customHeight="1" x14ac:dyDescent="0.2">
      <c r="A189" s="796" t="s">
        <v>510</v>
      </c>
      <c r="B189" s="796" t="s">
        <v>1188</v>
      </c>
      <c r="C189" s="796">
        <v>2018</v>
      </c>
      <c r="D189" s="797" t="s">
        <v>1826</v>
      </c>
      <c r="E189" s="797" t="s">
        <v>511</v>
      </c>
      <c r="F189" s="797" t="s">
        <v>511</v>
      </c>
      <c r="G189" s="798" t="s">
        <v>512</v>
      </c>
      <c r="H189" s="526">
        <v>714.23400000000004</v>
      </c>
      <c r="I189" s="526">
        <v>0</v>
      </c>
      <c r="J189" s="526">
        <v>714.23400000000004</v>
      </c>
      <c r="K189" s="526">
        <v>0</v>
      </c>
      <c r="L189" s="526">
        <v>0</v>
      </c>
      <c r="M189" s="526">
        <v>0</v>
      </c>
      <c r="N189" s="498">
        <v>715</v>
      </c>
      <c r="O189" s="526">
        <v>-0.76600000000000001</v>
      </c>
      <c r="P189" s="498">
        <f t="shared" si="13"/>
        <v>714.23400000000004</v>
      </c>
      <c r="Q189" s="526">
        <v>0</v>
      </c>
      <c r="R189" s="799">
        <v>0</v>
      </c>
      <c r="S189" s="498">
        <v>0</v>
      </c>
      <c r="T189" s="617">
        <v>0</v>
      </c>
      <c r="U189" s="618" t="s">
        <v>1341</v>
      </c>
      <c r="V189" s="611" t="s">
        <v>64</v>
      </c>
      <c r="W189" s="800" t="s">
        <v>1342</v>
      </c>
    </row>
    <row r="190" spans="1:23" s="801" customFormat="1" ht="38.25" customHeight="1" x14ac:dyDescent="0.2">
      <c r="A190" s="796" t="s">
        <v>513</v>
      </c>
      <c r="B190" s="796" t="s">
        <v>1189</v>
      </c>
      <c r="C190" s="796">
        <v>2018</v>
      </c>
      <c r="D190" s="797" t="s">
        <v>1827</v>
      </c>
      <c r="E190" s="797" t="s">
        <v>511</v>
      </c>
      <c r="F190" s="797" t="s">
        <v>511</v>
      </c>
      <c r="G190" s="798" t="s">
        <v>514</v>
      </c>
      <c r="H190" s="526">
        <v>654.97299999999996</v>
      </c>
      <c r="I190" s="526">
        <v>0</v>
      </c>
      <c r="J190" s="526">
        <v>654.97299999999996</v>
      </c>
      <c r="K190" s="526">
        <v>0</v>
      </c>
      <c r="L190" s="526">
        <v>0</v>
      </c>
      <c r="M190" s="526">
        <v>0</v>
      </c>
      <c r="N190" s="498">
        <v>880</v>
      </c>
      <c r="O190" s="526">
        <v>-225.02699999999999</v>
      </c>
      <c r="P190" s="498">
        <f t="shared" si="13"/>
        <v>654.97299999999996</v>
      </c>
      <c r="Q190" s="526">
        <v>0</v>
      </c>
      <c r="R190" s="799">
        <v>0</v>
      </c>
      <c r="S190" s="498">
        <v>0</v>
      </c>
      <c r="T190" s="617">
        <v>0</v>
      </c>
      <c r="U190" s="618" t="s">
        <v>1341</v>
      </c>
      <c r="V190" s="611" t="s">
        <v>64</v>
      </c>
      <c r="W190" s="800" t="s">
        <v>1342</v>
      </c>
    </row>
    <row r="191" spans="1:23" ht="33" customHeight="1" x14ac:dyDescent="0.25">
      <c r="A191" s="293" t="s">
        <v>515</v>
      </c>
      <c r="B191" s="163" t="s">
        <v>1190</v>
      </c>
      <c r="C191" s="12">
        <v>2018</v>
      </c>
      <c r="D191" s="159" t="s">
        <v>173</v>
      </c>
      <c r="E191" s="129" t="s">
        <v>511</v>
      </c>
      <c r="F191" s="129" t="s">
        <v>511</v>
      </c>
      <c r="G191" s="727" t="s">
        <v>516</v>
      </c>
      <c r="H191" s="28">
        <v>7258</v>
      </c>
      <c r="I191" s="234">
        <v>0</v>
      </c>
      <c r="J191" s="30">
        <v>0</v>
      </c>
      <c r="K191" s="59">
        <v>7258</v>
      </c>
      <c r="L191" s="30">
        <v>0</v>
      </c>
      <c r="M191" s="29">
        <v>0</v>
      </c>
      <c r="N191" s="9">
        <v>7258</v>
      </c>
      <c r="O191" s="25">
        <v>0</v>
      </c>
      <c r="P191" s="9">
        <f t="shared" si="13"/>
        <v>7258</v>
      </c>
      <c r="Q191" s="152">
        <v>0</v>
      </c>
      <c r="R191" s="56">
        <v>0</v>
      </c>
      <c r="S191" s="30">
        <v>0</v>
      </c>
      <c r="T191" s="29">
        <v>0</v>
      </c>
      <c r="U191" s="113" t="s">
        <v>1784</v>
      </c>
      <c r="V191" s="12" t="s">
        <v>25</v>
      </c>
      <c r="W191" s="224" t="s">
        <v>1342</v>
      </c>
    </row>
    <row r="192" spans="1:23" ht="33" customHeight="1" x14ac:dyDescent="0.25">
      <c r="A192" s="293" t="s">
        <v>517</v>
      </c>
      <c r="B192" s="163" t="s">
        <v>1191</v>
      </c>
      <c r="C192" s="12">
        <v>2018</v>
      </c>
      <c r="D192" s="159" t="s">
        <v>173</v>
      </c>
      <c r="E192" s="129" t="s">
        <v>518</v>
      </c>
      <c r="F192" s="135" t="s">
        <v>446</v>
      </c>
      <c r="G192" s="727" t="s">
        <v>519</v>
      </c>
      <c r="H192" s="28">
        <v>1010</v>
      </c>
      <c r="I192" s="234">
        <v>0</v>
      </c>
      <c r="J192" s="30">
        <v>0</v>
      </c>
      <c r="K192" s="59">
        <v>1010</v>
      </c>
      <c r="L192" s="30">
        <v>0</v>
      </c>
      <c r="M192" s="29">
        <v>0</v>
      </c>
      <c r="N192" s="9">
        <v>1010</v>
      </c>
      <c r="O192" s="25">
        <v>0</v>
      </c>
      <c r="P192" s="9">
        <f t="shared" si="13"/>
        <v>1010</v>
      </c>
      <c r="Q192" s="152">
        <v>0</v>
      </c>
      <c r="R192" s="56">
        <v>0</v>
      </c>
      <c r="S192" s="30">
        <v>0</v>
      </c>
      <c r="T192" s="29">
        <v>0</v>
      </c>
      <c r="U192" s="113" t="s">
        <v>1784</v>
      </c>
      <c r="V192" s="12" t="s">
        <v>25</v>
      </c>
      <c r="W192" s="224" t="s">
        <v>625</v>
      </c>
    </row>
    <row r="193" spans="1:23" ht="33" customHeight="1" x14ac:dyDescent="0.25">
      <c r="A193" s="293" t="s">
        <v>520</v>
      </c>
      <c r="B193" s="163" t="s">
        <v>1192</v>
      </c>
      <c r="C193" s="12">
        <v>2018</v>
      </c>
      <c r="D193" s="159" t="s">
        <v>173</v>
      </c>
      <c r="E193" s="129" t="s">
        <v>521</v>
      </c>
      <c r="F193" s="472" t="s">
        <v>521</v>
      </c>
      <c r="G193" s="727" t="s">
        <v>522</v>
      </c>
      <c r="H193" s="28">
        <v>6500</v>
      </c>
      <c r="I193" s="30">
        <v>0</v>
      </c>
      <c r="J193" s="50">
        <v>120</v>
      </c>
      <c r="K193" s="50">
        <v>0</v>
      </c>
      <c r="L193" s="50">
        <v>3000</v>
      </c>
      <c r="M193" s="50">
        <v>3380</v>
      </c>
      <c r="N193" s="152">
        <v>6500</v>
      </c>
      <c r="O193" s="237">
        <v>0</v>
      </c>
      <c r="P193" s="9">
        <f t="shared" si="13"/>
        <v>6500</v>
      </c>
      <c r="Q193" s="152">
        <v>0</v>
      </c>
      <c r="R193" s="153">
        <v>0</v>
      </c>
      <c r="S193" s="153">
        <v>0</v>
      </c>
      <c r="T193" s="50">
        <v>0</v>
      </c>
      <c r="U193" s="12" t="s">
        <v>1185</v>
      </c>
      <c r="V193" s="47" t="s">
        <v>25</v>
      </c>
      <c r="W193" s="224" t="s">
        <v>1184</v>
      </c>
    </row>
    <row r="194" spans="1:23" ht="33" customHeight="1" x14ac:dyDescent="0.25">
      <c r="A194" s="293" t="s">
        <v>523</v>
      </c>
      <c r="B194" s="163" t="s">
        <v>1193</v>
      </c>
      <c r="C194" s="12">
        <v>2018</v>
      </c>
      <c r="D194" s="159" t="s">
        <v>173</v>
      </c>
      <c r="E194" s="129" t="s">
        <v>524</v>
      </c>
      <c r="F194" s="472" t="s">
        <v>524</v>
      </c>
      <c r="G194" s="727" t="s">
        <v>525</v>
      </c>
      <c r="H194" s="28">
        <v>605</v>
      </c>
      <c r="I194" s="30">
        <v>345.9</v>
      </c>
      <c r="J194" s="50">
        <v>0</v>
      </c>
      <c r="K194" s="50">
        <v>259.10000000000002</v>
      </c>
      <c r="L194" s="50">
        <v>0</v>
      </c>
      <c r="M194" s="50">
        <v>0</v>
      </c>
      <c r="N194" s="152">
        <v>259.10000000000002</v>
      </c>
      <c r="O194" s="237">
        <v>0</v>
      </c>
      <c r="P194" s="9">
        <f t="shared" si="13"/>
        <v>259.10000000000002</v>
      </c>
      <c r="Q194" s="152">
        <v>0</v>
      </c>
      <c r="R194" s="153">
        <v>0</v>
      </c>
      <c r="S194" s="153">
        <v>0</v>
      </c>
      <c r="T194" s="50">
        <v>0</v>
      </c>
      <c r="U194" s="12" t="s">
        <v>1185</v>
      </c>
      <c r="V194" s="47" t="s">
        <v>64</v>
      </c>
      <c r="W194" s="224" t="s">
        <v>1184</v>
      </c>
    </row>
    <row r="195" spans="1:23" ht="33" customHeight="1" x14ac:dyDescent="0.25">
      <c r="A195" s="293" t="s">
        <v>526</v>
      </c>
      <c r="B195" s="163" t="s">
        <v>1194</v>
      </c>
      <c r="C195" s="12">
        <v>2018</v>
      </c>
      <c r="D195" s="159" t="s">
        <v>173</v>
      </c>
      <c r="E195" s="129" t="s">
        <v>527</v>
      </c>
      <c r="F195" s="472" t="s">
        <v>527</v>
      </c>
      <c r="G195" s="727" t="s">
        <v>528</v>
      </c>
      <c r="H195" s="28">
        <v>963</v>
      </c>
      <c r="I195" s="30">
        <v>0</v>
      </c>
      <c r="J195" s="50">
        <v>0</v>
      </c>
      <c r="K195" s="50">
        <v>0</v>
      </c>
      <c r="L195" s="50">
        <v>963</v>
      </c>
      <c r="M195" s="50">
        <v>0</v>
      </c>
      <c r="N195" s="152">
        <v>963</v>
      </c>
      <c r="O195" s="237">
        <v>0</v>
      </c>
      <c r="P195" s="9">
        <f t="shared" si="13"/>
        <v>963</v>
      </c>
      <c r="Q195" s="152">
        <v>0</v>
      </c>
      <c r="R195" s="153">
        <v>0</v>
      </c>
      <c r="S195" s="153">
        <v>0</v>
      </c>
      <c r="T195" s="50">
        <v>0</v>
      </c>
      <c r="U195" s="12" t="s">
        <v>1185</v>
      </c>
      <c r="V195" s="47" t="s">
        <v>25</v>
      </c>
      <c r="W195" s="224" t="s">
        <v>625</v>
      </c>
    </row>
    <row r="196" spans="1:23" s="412" customFormat="1" ht="33" customHeight="1" x14ac:dyDescent="0.2">
      <c r="A196" s="304" t="s">
        <v>529</v>
      </c>
      <c r="B196" s="305" t="s">
        <v>1195</v>
      </c>
      <c r="C196" s="306">
        <v>2018</v>
      </c>
      <c r="D196" s="631" t="s">
        <v>173</v>
      </c>
      <c r="E196" s="665" t="s">
        <v>23</v>
      </c>
      <c r="F196" s="666" t="s">
        <v>530</v>
      </c>
      <c r="G196" s="753" t="s">
        <v>531</v>
      </c>
      <c r="H196" s="214">
        <v>14900</v>
      </c>
      <c r="I196" s="215">
        <v>0</v>
      </c>
      <c r="J196" s="215">
        <v>0</v>
      </c>
      <c r="K196" s="215">
        <v>0</v>
      </c>
      <c r="L196" s="215">
        <v>700</v>
      </c>
      <c r="M196" s="215">
        <v>0</v>
      </c>
      <c r="N196" s="248">
        <v>14000</v>
      </c>
      <c r="O196" s="248">
        <v>-13300</v>
      </c>
      <c r="P196" s="215">
        <f t="shared" si="13"/>
        <v>700</v>
      </c>
      <c r="Q196" s="248">
        <v>0</v>
      </c>
      <c r="R196" s="249">
        <v>900</v>
      </c>
      <c r="S196" s="249">
        <v>13300</v>
      </c>
      <c r="T196" s="215">
        <v>0</v>
      </c>
      <c r="U196" s="356" t="s">
        <v>1196</v>
      </c>
      <c r="V196" s="321" t="s">
        <v>25</v>
      </c>
      <c r="W196" s="321" t="s">
        <v>1342</v>
      </c>
    </row>
    <row r="197" spans="1:23" ht="33" customHeight="1" x14ac:dyDescent="0.25">
      <c r="A197" s="293" t="s">
        <v>532</v>
      </c>
      <c r="B197" s="163" t="s">
        <v>1197</v>
      </c>
      <c r="C197" s="12">
        <v>2018</v>
      </c>
      <c r="D197" s="159" t="s">
        <v>173</v>
      </c>
      <c r="E197" s="129" t="s">
        <v>530</v>
      </c>
      <c r="F197" s="129" t="s">
        <v>530</v>
      </c>
      <c r="G197" s="727" t="s">
        <v>533</v>
      </c>
      <c r="H197" s="28">
        <v>1509</v>
      </c>
      <c r="I197" s="30">
        <v>0</v>
      </c>
      <c r="J197" s="50">
        <v>0</v>
      </c>
      <c r="K197" s="30">
        <v>120</v>
      </c>
      <c r="L197" s="30">
        <v>1389</v>
      </c>
      <c r="M197" s="50">
        <v>0</v>
      </c>
      <c r="N197" s="152">
        <v>1509</v>
      </c>
      <c r="O197" s="237">
        <v>0</v>
      </c>
      <c r="P197" s="9">
        <f t="shared" si="13"/>
        <v>1509</v>
      </c>
      <c r="Q197" s="152">
        <v>0</v>
      </c>
      <c r="R197" s="153">
        <v>0</v>
      </c>
      <c r="S197" s="56">
        <v>0</v>
      </c>
      <c r="T197" s="50">
        <v>0</v>
      </c>
      <c r="U197" s="113" t="s">
        <v>1784</v>
      </c>
      <c r="V197" s="47" t="s">
        <v>25</v>
      </c>
      <c r="W197" s="224" t="s">
        <v>625</v>
      </c>
    </row>
    <row r="198" spans="1:23" ht="33" customHeight="1" x14ac:dyDescent="0.25">
      <c r="A198" s="293" t="s">
        <v>534</v>
      </c>
      <c r="B198" s="163" t="s">
        <v>1198</v>
      </c>
      <c r="C198" s="12">
        <v>2018</v>
      </c>
      <c r="D198" s="159" t="s">
        <v>173</v>
      </c>
      <c r="E198" s="129" t="s">
        <v>535</v>
      </c>
      <c r="F198" s="472" t="s">
        <v>535</v>
      </c>
      <c r="G198" s="727" t="s">
        <v>536</v>
      </c>
      <c r="H198" s="28">
        <v>700</v>
      </c>
      <c r="I198" s="30">
        <v>0</v>
      </c>
      <c r="J198" s="50">
        <v>0</v>
      </c>
      <c r="K198" s="235">
        <v>0</v>
      </c>
      <c r="L198" s="50">
        <v>700</v>
      </c>
      <c r="M198" s="50">
        <v>0</v>
      </c>
      <c r="N198" s="152">
        <v>700</v>
      </c>
      <c r="O198" s="237">
        <v>0</v>
      </c>
      <c r="P198" s="9">
        <f t="shared" si="13"/>
        <v>700</v>
      </c>
      <c r="Q198" s="152">
        <v>0</v>
      </c>
      <c r="R198" s="153">
        <v>0</v>
      </c>
      <c r="S198" s="153">
        <v>0</v>
      </c>
      <c r="T198" s="50">
        <v>0</v>
      </c>
      <c r="U198" s="12" t="s">
        <v>1784</v>
      </c>
      <c r="V198" s="47" t="s">
        <v>64</v>
      </c>
      <c r="W198" s="224" t="s">
        <v>1494</v>
      </c>
    </row>
    <row r="199" spans="1:23" s="503" customFormat="1" ht="33" customHeight="1" x14ac:dyDescent="0.2">
      <c r="A199" s="493" t="s">
        <v>537</v>
      </c>
      <c r="B199" s="475" t="s">
        <v>1199</v>
      </c>
      <c r="C199" s="476">
        <v>2018</v>
      </c>
      <c r="D199" s="505" t="s">
        <v>173</v>
      </c>
      <c r="E199" s="663" t="s">
        <v>538</v>
      </c>
      <c r="F199" s="667" t="s">
        <v>538</v>
      </c>
      <c r="G199" s="751" t="s">
        <v>539</v>
      </c>
      <c r="H199" s="495">
        <v>518.27200000000005</v>
      </c>
      <c r="I199" s="424">
        <v>518.27200000000005</v>
      </c>
      <c r="J199" s="424">
        <v>0</v>
      </c>
      <c r="K199" s="424">
        <v>0</v>
      </c>
      <c r="L199" s="424">
        <v>0</v>
      </c>
      <c r="M199" s="424">
        <v>0</v>
      </c>
      <c r="N199" s="497">
        <v>86.727999999999994</v>
      </c>
      <c r="O199" s="526">
        <v>-86.727999999999994</v>
      </c>
      <c r="P199" s="424">
        <f t="shared" si="13"/>
        <v>0</v>
      </c>
      <c r="Q199" s="497">
        <v>0</v>
      </c>
      <c r="R199" s="500">
        <v>0</v>
      </c>
      <c r="S199" s="500">
        <v>0</v>
      </c>
      <c r="T199" s="424">
        <v>0</v>
      </c>
      <c r="U199" s="525" t="s">
        <v>1341</v>
      </c>
      <c r="V199" s="476" t="s">
        <v>77</v>
      </c>
      <c r="W199" s="477" t="s">
        <v>1784</v>
      </c>
    </row>
    <row r="200" spans="1:23" ht="46.5" customHeight="1" x14ac:dyDescent="0.25">
      <c r="A200" s="293" t="s">
        <v>540</v>
      </c>
      <c r="B200" s="163" t="s">
        <v>1200</v>
      </c>
      <c r="C200" s="47">
        <v>2018</v>
      </c>
      <c r="D200" s="668" t="s">
        <v>173</v>
      </c>
      <c r="E200" s="638" t="s">
        <v>541</v>
      </c>
      <c r="F200" s="669" t="s">
        <v>542</v>
      </c>
      <c r="G200" s="750" t="s">
        <v>543</v>
      </c>
      <c r="H200" s="67">
        <v>605</v>
      </c>
      <c r="I200" s="50">
        <v>0</v>
      </c>
      <c r="J200" s="50">
        <v>479.56</v>
      </c>
      <c r="K200" s="50">
        <v>125.44</v>
      </c>
      <c r="L200" s="50">
        <v>0</v>
      </c>
      <c r="M200" s="50">
        <v>0</v>
      </c>
      <c r="N200" s="152">
        <v>605</v>
      </c>
      <c r="O200" s="237">
        <v>0</v>
      </c>
      <c r="P200" s="9">
        <f t="shared" si="13"/>
        <v>605</v>
      </c>
      <c r="Q200" s="152">
        <v>0</v>
      </c>
      <c r="R200" s="153">
        <v>0</v>
      </c>
      <c r="S200" s="153">
        <v>0</v>
      </c>
      <c r="T200" s="50">
        <v>0</v>
      </c>
      <c r="U200" s="353" t="s">
        <v>1784</v>
      </c>
      <c r="V200" s="47" t="s">
        <v>25</v>
      </c>
      <c r="W200" s="463" t="s">
        <v>1342</v>
      </c>
    </row>
    <row r="201" spans="1:23" ht="33" customHeight="1" x14ac:dyDescent="0.25">
      <c r="A201" s="293" t="s">
        <v>544</v>
      </c>
      <c r="B201" s="163" t="s">
        <v>1201</v>
      </c>
      <c r="C201" s="47">
        <v>2018</v>
      </c>
      <c r="D201" s="668" t="s">
        <v>173</v>
      </c>
      <c r="E201" s="638" t="s">
        <v>545</v>
      </c>
      <c r="F201" s="669" t="s">
        <v>545</v>
      </c>
      <c r="G201" s="750" t="s">
        <v>543</v>
      </c>
      <c r="H201" s="67">
        <v>605</v>
      </c>
      <c r="I201" s="50">
        <v>0</v>
      </c>
      <c r="J201" s="50">
        <v>398.94</v>
      </c>
      <c r="K201" s="50">
        <v>206.06</v>
      </c>
      <c r="L201" s="50">
        <v>0</v>
      </c>
      <c r="M201" s="50">
        <v>0</v>
      </c>
      <c r="N201" s="152">
        <v>605</v>
      </c>
      <c r="O201" s="237">
        <v>0</v>
      </c>
      <c r="P201" s="9">
        <f t="shared" si="13"/>
        <v>605</v>
      </c>
      <c r="Q201" s="152">
        <v>0</v>
      </c>
      <c r="R201" s="153">
        <v>0</v>
      </c>
      <c r="S201" s="153">
        <v>0</v>
      </c>
      <c r="T201" s="50">
        <v>0</v>
      </c>
      <c r="U201" s="353" t="s">
        <v>1784</v>
      </c>
      <c r="V201" s="47" t="s">
        <v>25</v>
      </c>
      <c r="W201" s="463" t="s">
        <v>1342</v>
      </c>
    </row>
    <row r="202" spans="1:23" ht="33" customHeight="1" x14ac:dyDescent="0.25">
      <c r="A202" s="293" t="s">
        <v>546</v>
      </c>
      <c r="B202" s="163" t="s">
        <v>1202</v>
      </c>
      <c r="C202" s="12">
        <v>2018</v>
      </c>
      <c r="D202" s="159" t="s">
        <v>173</v>
      </c>
      <c r="E202" s="129" t="s">
        <v>547</v>
      </c>
      <c r="F202" s="129" t="s">
        <v>547</v>
      </c>
      <c r="G202" s="727" t="s">
        <v>548</v>
      </c>
      <c r="H202" s="28">
        <v>6300</v>
      </c>
      <c r="I202" s="234">
        <v>0</v>
      </c>
      <c r="J202" s="30">
        <v>0</v>
      </c>
      <c r="K202" s="59">
        <v>0</v>
      </c>
      <c r="L202" s="30">
        <v>6300</v>
      </c>
      <c r="M202" s="29">
        <v>0</v>
      </c>
      <c r="N202" s="152">
        <v>6300</v>
      </c>
      <c r="O202" s="25">
        <v>0</v>
      </c>
      <c r="P202" s="9">
        <f t="shared" si="13"/>
        <v>6300</v>
      </c>
      <c r="Q202" s="152">
        <v>0</v>
      </c>
      <c r="R202" s="56">
        <v>0</v>
      </c>
      <c r="S202" s="30">
        <v>0</v>
      </c>
      <c r="T202" s="29">
        <v>0</v>
      </c>
      <c r="U202" s="113" t="s">
        <v>1784</v>
      </c>
      <c r="V202" s="12" t="s">
        <v>25</v>
      </c>
      <c r="W202" s="224" t="s">
        <v>1342</v>
      </c>
    </row>
    <row r="203" spans="1:23" ht="21.75" customHeight="1" x14ac:dyDescent="0.25">
      <c r="A203" s="293" t="s">
        <v>549</v>
      </c>
      <c r="B203" s="163" t="s">
        <v>1203</v>
      </c>
      <c r="C203" s="47">
        <v>2018</v>
      </c>
      <c r="D203" s="668" t="s">
        <v>1204</v>
      </c>
      <c r="E203" s="670" t="s">
        <v>503</v>
      </c>
      <c r="F203" s="143" t="s">
        <v>503</v>
      </c>
      <c r="G203" s="754" t="s">
        <v>550</v>
      </c>
      <c r="H203" s="243">
        <v>1089</v>
      </c>
      <c r="I203" s="46">
        <v>0</v>
      </c>
      <c r="J203" s="46">
        <v>0</v>
      </c>
      <c r="K203" s="46">
        <v>1089</v>
      </c>
      <c r="L203" s="46">
        <v>0</v>
      </c>
      <c r="M203" s="46">
        <v>0</v>
      </c>
      <c r="N203" s="152">
        <v>1089</v>
      </c>
      <c r="O203" s="237">
        <v>0</v>
      </c>
      <c r="P203" s="9">
        <f t="shared" si="13"/>
        <v>1089</v>
      </c>
      <c r="Q203" s="152">
        <v>0</v>
      </c>
      <c r="R203" s="244">
        <v>0</v>
      </c>
      <c r="S203" s="241">
        <v>0</v>
      </c>
      <c r="T203" s="46">
        <v>0</v>
      </c>
      <c r="U203" s="352" t="s">
        <v>1784</v>
      </c>
      <c r="V203" s="12" t="s">
        <v>34</v>
      </c>
      <c r="W203" s="463" t="s">
        <v>625</v>
      </c>
    </row>
    <row r="204" spans="1:23" ht="33" customHeight="1" x14ac:dyDescent="0.25">
      <c r="A204" s="293" t="s">
        <v>551</v>
      </c>
      <c r="B204" s="173" t="s">
        <v>1205</v>
      </c>
      <c r="C204" s="159">
        <v>2018</v>
      </c>
      <c r="D204" s="668" t="s">
        <v>1204</v>
      </c>
      <c r="E204" s="134" t="s">
        <v>474</v>
      </c>
      <c r="F204" s="135" t="s">
        <v>474</v>
      </c>
      <c r="G204" s="727" t="s">
        <v>552</v>
      </c>
      <c r="H204" s="28">
        <v>800</v>
      </c>
      <c r="I204" s="30">
        <v>0</v>
      </c>
      <c r="J204" s="30">
        <v>0</v>
      </c>
      <c r="K204" s="30">
        <v>0</v>
      </c>
      <c r="L204" s="30">
        <v>0</v>
      </c>
      <c r="M204" s="30">
        <v>800</v>
      </c>
      <c r="N204" s="152">
        <v>800</v>
      </c>
      <c r="O204" s="237">
        <v>0</v>
      </c>
      <c r="P204" s="9">
        <f t="shared" si="13"/>
        <v>800</v>
      </c>
      <c r="Q204" s="152">
        <v>0</v>
      </c>
      <c r="R204" s="57">
        <v>0</v>
      </c>
      <c r="S204" s="56">
        <v>0</v>
      </c>
      <c r="T204" s="30">
        <v>0</v>
      </c>
      <c r="U204" s="328" t="s">
        <v>1784</v>
      </c>
      <c r="V204" s="473" t="s">
        <v>509</v>
      </c>
      <c r="W204" s="224" t="s">
        <v>588</v>
      </c>
    </row>
    <row r="205" spans="1:23" s="559" customFormat="1" ht="33" customHeight="1" x14ac:dyDescent="0.2">
      <c r="A205" s="512" t="s">
        <v>553</v>
      </c>
      <c r="B205" s="513" t="s">
        <v>1814</v>
      </c>
      <c r="C205" s="514">
        <v>2018</v>
      </c>
      <c r="D205" s="514" t="s">
        <v>1204</v>
      </c>
      <c r="E205" s="515" t="s">
        <v>554</v>
      </c>
      <c r="F205" s="516" t="s">
        <v>554</v>
      </c>
      <c r="G205" s="755" t="s">
        <v>555</v>
      </c>
      <c r="H205" s="517">
        <v>0</v>
      </c>
      <c r="I205" s="518">
        <v>0</v>
      </c>
      <c r="J205" s="519">
        <v>0</v>
      </c>
      <c r="K205" s="520">
        <v>0</v>
      </c>
      <c r="L205" s="519">
        <v>0</v>
      </c>
      <c r="M205" s="521">
        <v>0</v>
      </c>
      <c r="N205" s="519">
        <v>735</v>
      </c>
      <c r="O205" s="215">
        <v>-735</v>
      </c>
      <c r="P205" s="519">
        <f t="shared" ref="P205:P236" si="14">N205+O205</f>
        <v>0</v>
      </c>
      <c r="Q205" s="522">
        <v>0</v>
      </c>
      <c r="R205" s="523">
        <v>0</v>
      </c>
      <c r="S205" s="519">
        <v>0</v>
      </c>
      <c r="T205" s="521">
        <v>0</v>
      </c>
      <c r="U205" s="524" t="s">
        <v>1457</v>
      </c>
      <c r="V205" s="515" t="s">
        <v>1167</v>
      </c>
      <c r="W205" s="540" t="s">
        <v>1784</v>
      </c>
    </row>
    <row r="206" spans="1:23" ht="33" customHeight="1" thickBot="1" x14ac:dyDescent="0.3">
      <c r="A206" s="444" t="s">
        <v>556</v>
      </c>
      <c r="B206" s="379" t="s">
        <v>1206</v>
      </c>
      <c r="C206" s="373">
        <v>2018</v>
      </c>
      <c r="D206" s="671" t="s">
        <v>1204</v>
      </c>
      <c r="E206" s="373" t="s">
        <v>23</v>
      </c>
      <c r="F206" s="360" t="s">
        <v>557</v>
      </c>
      <c r="G206" s="756" t="s">
        <v>558</v>
      </c>
      <c r="H206" s="633">
        <v>3500</v>
      </c>
      <c r="I206" s="634">
        <v>0</v>
      </c>
      <c r="J206" s="108">
        <v>0</v>
      </c>
      <c r="K206" s="107">
        <v>0</v>
      </c>
      <c r="L206" s="108">
        <v>3500</v>
      </c>
      <c r="M206" s="106">
        <v>0</v>
      </c>
      <c r="N206" s="109">
        <v>3500</v>
      </c>
      <c r="O206" s="563">
        <v>0</v>
      </c>
      <c r="P206" s="109">
        <f t="shared" si="14"/>
        <v>3500</v>
      </c>
      <c r="Q206" s="635">
        <v>0</v>
      </c>
      <c r="R206" s="636">
        <v>0</v>
      </c>
      <c r="S206" s="108">
        <v>0</v>
      </c>
      <c r="T206" s="106">
        <v>0</v>
      </c>
      <c r="U206" s="360" t="s">
        <v>1207</v>
      </c>
      <c r="V206" s="373" t="s">
        <v>34</v>
      </c>
      <c r="W206" s="398" t="s">
        <v>35</v>
      </c>
    </row>
    <row r="207" spans="1:23" ht="21" customHeight="1" x14ac:dyDescent="0.25">
      <c r="A207" s="445" t="s">
        <v>1208</v>
      </c>
      <c r="B207" s="896" t="s">
        <v>1814</v>
      </c>
      <c r="C207" s="817">
        <v>2019</v>
      </c>
      <c r="D207" s="817" t="s">
        <v>1814</v>
      </c>
      <c r="E207" s="817" t="s">
        <v>1209</v>
      </c>
      <c r="F207" s="817" t="s">
        <v>1209</v>
      </c>
      <c r="G207" s="858" t="s">
        <v>1210</v>
      </c>
      <c r="H207" s="923">
        <v>3000</v>
      </c>
      <c r="I207" s="395">
        <v>0</v>
      </c>
      <c r="J207" s="395">
        <v>0</v>
      </c>
      <c r="K207" s="395">
        <v>0</v>
      </c>
      <c r="L207" s="395">
        <v>0</v>
      </c>
      <c r="M207" s="395">
        <v>0</v>
      </c>
      <c r="N207" s="395">
        <v>0</v>
      </c>
      <c r="O207" s="923">
        <v>450</v>
      </c>
      <c r="P207" s="395">
        <f t="shared" si="14"/>
        <v>450</v>
      </c>
      <c r="Q207" s="395">
        <v>0</v>
      </c>
      <c r="R207" s="898">
        <v>2550</v>
      </c>
      <c r="S207" s="923">
        <v>0</v>
      </c>
      <c r="T207" s="923">
        <v>0</v>
      </c>
      <c r="U207" s="817" t="s">
        <v>1784</v>
      </c>
      <c r="V207" s="817" t="s">
        <v>34</v>
      </c>
      <c r="W207" s="868"/>
    </row>
    <row r="208" spans="1:23" ht="33" customHeight="1" x14ac:dyDescent="0.25">
      <c r="A208" s="308" t="s">
        <v>1211</v>
      </c>
      <c r="B208" s="309" t="s">
        <v>1814</v>
      </c>
      <c r="C208" s="310">
        <v>2019</v>
      </c>
      <c r="D208" s="310" t="s">
        <v>1814</v>
      </c>
      <c r="E208" s="310" t="s">
        <v>408</v>
      </c>
      <c r="F208" s="310" t="s">
        <v>408</v>
      </c>
      <c r="G208" s="757" t="s">
        <v>1212</v>
      </c>
      <c r="H208" s="247">
        <v>400</v>
      </c>
      <c r="I208" s="98">
        <v>0</v>
      </c>
      <c r="J208" s="98">
        <v>0</v>
      </c>
      <c r="K208" s="98">
        <v>0</v>
      </c>
      <c r="L208" s="98">
        <v>0</v>
      </c>
      <c r="M208" s="98">
        <v>0</v>
      </c>
      <c r="N208" s="98">
        <v>0</v>
      </c>
      <c r="O208" s="247">
        <v>400</v>
      </c>
      <c r="P208" s="98">
        <f t="shared" si="14"/>
        <v>400</v>
      </c>
      <c r="Q208" s="98">
        <v>0</v>
      </c>
      <c r="R208" s="247">
        <v>0</v>
      </c>
      <c r="S208" s="246">
        <v>0</v>
      </c>
      <c r="T208" s="246">
        <v>0</v>
      </c>
      <c r="U208" s="310" t="s">
        <v>1784</v>
      </c>
      <c r="V208" s="310" t="s">
        <v>34</v>
      </c>
      <c r="W208" s="323" t="s">
        <v>610</v>
      </c>
    </row>
    <row r="209" spans="1:23" ht="33" customHeight="1" x14ac:dyDescent="0.25">
      <c r="A209" s="308" t="s">
        <v>1213</v>
      </c>
      <c r="B209" s="309" t="s">
        <v>1814</v>
      </c>
      <c r="C209" s="310">
        <v>2019</v>
      </c>
      <c r="D209" s="310" t="s">
        <v>1814</v>
      </c>
      <c r="E209" s="310" t="s">
        <v>408</v>
      </c>
      <c r="F209" s="310" t="s">
        <v>408</v>
      </c>
      <c r="G209" s="712" t="s">
        <v>1214</v>
      </c>
      <c r="H209" s="247">
        <v>6500</v>
      </c>
      <c r="I209" s="98">
        <v>0</v>
      </c>
      <c r="J209" s="98">
        <v>0</v>
      </c>
      <c r="K209" s="98">
        <v>0</v>
      </c>
      <c r="L209" s="98">
        <v>0</v>
      </c>
      <c r="M209" s="98">
        <v>0</v>
      </c>
      <c r="N209" s="98">
        <v>0</v>
      </c>
      <c r="O209" s="247">
        <v>6500</v>
      </c>
      <c r="P209" s="98">
        <f t="shared" si="14"/>
        <v>6500</v>
      </c>
      <c r="Q209" s="98">
        <v>0</v>
      </c>
      <c r="R209" s="247">
        <v>0</v>
      </c>
      <c r="S209" s="246">
        <v>0</v>
      </c>
      <c r="T209" s="246">
        <v>0</v>
      </c>
      <c r="U209" s="310" t="s">
        <v>1784</v>
      </c>
      <c r="V209" s="310" t="s">
        <v>34</v>
      </c>
      <c r="W209" s="323" t="s">
        <v>610</v>
      </c>
    </row>
    <row r="210" spans="1:23" ht="33" customHeight="1" x14ac:dyDescent="0.25">
      <c r="A210" s="308" t="s">
        <v>1215</v>
      </c>
      <c r="B210" s="309" t="s">
        <v>1814</v>
      </c>
      <c r="C210" s="310">
        <v>2019</v>
      </c>
      <c r="D210" s="310" t="s">
        <v>1814</v>
      </c>
      <c r="E210" s="310" t="s">
        <v>554</v>
      </c>
      <c r="F210" s="310" t="s">
        <v>554</v>
      </c>
      <c r="G210" s="712" t="s">
        <v>1216</v>
      </c>
      <c r="H210" s="246">
        <v>5850</v>
      </c>
      <c r="I210" s="98">
        <v>0</v>
      </c>
      <c r="J210" s="98">
        <v>0</v>
      </c>
      <c r="K210" s="98">
        <v>0</v>
      </c>
      <c r="L210" s="98">
        <v>0</v>
      </c>
      <c r="M210" s="98">
        <v>0</v>
      </c>
      <c r="N210" s="98">
        <v>0</v>
      </c>
      <c r="O210" s="246">
        <v>5850</v>
      </c>
      <c r="P210" s="98">
        <f t="shared" si="14"/>
        <v>5850</v>
      </c>
      <c r="Q210" s="98">
        <v>0</v>
      </c>
      <c r="R210" s="247">
        <v>0</v>
      </c>
      <c r="S210" s="246">
        <v>0</v>
      </c>
      <c r="T210" s="246">
        <v>0</v>
      </c>
      <c r="U210" s="310" t="s">
        <v>1784</v>
      </c>
      <c r="V210" s="310" t="s">
        <v>34</v>
      </c>
      <c r="W210" s="323"/>
    </row>
    <row r="211" spans="1:23" ht="33" customHeight="1" x14ac:dyDescent="0.25">
      <c r="A211" s="308" t="s">
        <v>1217</v>
      </c>
      <c r="B211" s="309" t="s">
        <v>1814</v>
      </c>
      <c r="C211" s="310">
        <v>2019</v>
      </c>
      <c r="D211" s="310" t="s">
        <v>1814</v>
      </c>
      <c r="E211" s="310" t="s">
        <v>554</v>
      </c>
      <c r="F211" s="310" t="s">
        <v>554</v>
      </c>
      <c r="G211" s="712" t="s">
        <v>1218</v>
      </c>
      <c r="H211" s="246">
        <v>356</v>
      </c>
      <c r="I211" s="98">
        <v>0</v>
      </c>
      <c r="J211" s="98">
        <v>0</v>
      </c>
      <c r="K211" s="98">
        <v>0</v>
      </c>
      <c r="L211" s="98">
        <v>0</v>
      </c>
      <c r="M211" s="98">
        <v>0</v>
      </c>
      <c r="N211" s="98">
        <v>0</v>
      </c>
      <c r="O211" s="246">
        <v>356</v>
      </c>
      <c r="P211" s="98">
        <f t="shared" si="14"/>
        <v>356</v>
      </c>
      <c r="Q211" s="98">
        <v>0</v>
      </c>
      <c r="R211" s="247">
        <v>0</v>
      </c>
      <c r="S211" s="246">
        <v>0</v>
      </c>
      <c r="T211" s="246">
        <v>0</v>
      </c>
      <c r="U211" s="310" t="s">
        <v>1784</v>
      </c>
      <c r="V211" s="310" t="s">
        <v>34</v>
      </c>
      <c r="W211" s="323"/>
    </row>
    <row r="212" spans="1:23" ht="33" customHeight="1" x14ac:dyDescent="0.25">
      <c r="A212" s="308" t="s">
        <v>1219</v>
      </c>
      <c r="B212" s="309" t="s">
        <v>1814</v>
      </c>
      <c r="C212" s="310">
        <v>2019</v>
      </c>
      <c r="D212" s="310" t="s">
        <v>1814</v>
      </c>
      <c r="E212" s="310" t="s">
        <v>554</v>
      </c>
      <c r="F212" s="310" t="s">
        <v>554</v>
      </c>
      <c r="G212" s="712" t="s">
        <v>1220</v>
      </c>
      <c r="H212" s="246">
        <v>410</v>
      </c>
      <c r="I212" s="98">
        <v>0</v>
      </c>
      <c r="J212" s="98">
        <v>0</v>
      </c>
      <c r="K212" s="98">
        <v>0</v>
      </c>
      <c r="L212" s="98">
        <v>0</v>
      </c>
      <c r="M212" s="98">
        <v>0</v>
      </c>
      <c r="N212" s="98">
        <v>0</v>
      </c>
      <c r="O212" s="246">
        <v>410</v>
      </c>
      <c r="P212" s="98">
        <f t="shared" si="14"/>
        <v>410</v>
      </c>
      <c r="Q212" s="98">
        <v>0</v>
      </c>
      <c r="R212" s="247">
        <v>0</v>
      </c>
      <c r="S212" s="246">
        <v>0</v>
      </c>
      <c r="T212" s="246">
        <v>0</v>
      </c>
      <c r="U212" s="310" t="s">
        <v>1784</v>
      </c>
      <c r="V212" s="310" t="s">
        <v>34</v>
      </c>
      <c r="W212" s="323"/>
    </row>
    <row r="213" spans="1:23" ht="33" customHeight="1" x14ac:dyDescent="0.25">
      <c r="A213" s="308" t="s">
        <v>1221</v>
      </c>
      <c r="B213" s="309" t="s">
        <v>1814</v>
      </c>
      <c r="C213" s="310">
        <v>2019</v>
      </c>
      <c r="D213" s="310" t="s">
        <v>1814</v>
      </c>
      <c r="E213" s="310" t="s">
        <v>554</v>
      </c>
      <c r="F213" s="310" t="s">
        <v>554</v>
      </c>
      <c r="G213" s="712" t="s">
        <v>1809</v>
      </c>
      <c r="H213" s="246">
        <v>7693</v>
      </c>
      <c r="I213" s="98">
        <v>0</v>
      </c>
      <c r="J213" s="98">
        <v>0</v>
      </c>
      <c r="K213" s="98">
        <v>0</v>
      </c>
      <c r="L213" s="98">
        <v>0</v>
      </c>
      <c r="M213" s="98">
        <v>0</v>
      </c>
      <c r="N213" s="98">
        <v>0</v>
      </c>
      <c r="O213" s="246">
        <v>7693</v>
      </c>
      <c r="P213" s="98">
        <f t="shared" si="14"/>
        <v>7693</v>
      </c>
      <c r="Q213" s="98">
        <v>0</v>
      </c>
      <c r="R213" s="247">
        <v>0</v>
      </c>
      <c r="S213" s="246">
        <v>0</v>
      </c>
      <c r="T213" s="246">
        <v>0</v>
      </c>
      <c r="U213" s="310" t="s">
        <v>1784</v>
      </c>
      <c r="V213" s="310" t="s">
        <v>34</v>
      </c>
      <c r="W213" s="323"/>
    </row>
    <row r="214" spans="1:23" ht="25.5" x14ac:dyDescent="0.25">
      <c r="A214" s="308" t="s">
        <v>1222</v>
      </c>
      <c r="B214" s="309" t="s">
        <v>1814</v>
      </c>
      <c r="C214" s="310">
        <v>2019</v>
      </c>
      <c r="D214" s="310" t="s">
        <v>1814</v>
      </c>
      <c r="E214" s="310" t="s">
        <v>554</v>
      </c>
      <c r="F214" s="310" t="s">
        <v>554</v>
      </c>
      <c r="G214" s="712" t="s">
        <v>1223</v>
      </c>
      <c r="H214" s="246">
        <v>7453</v>
      </c>
      <c r="I214" s="98">
        <v>0</v>
      </c>
      <c r="J214" s="98">
        <v>0</v>
      </c>
      <c r="K214" s="98">
        <v>0</v>
      </c>
      <c r="L214" s="98">
        <v>0</v>
      </c>
      <c r="M214" s="98">
        <v>0</v>
      </c>
      <c r="N214" s="98">
        <v>0</v>
      </c>
      <c r="O214" s="246">
        <v>7453</v>
      </c>
      <c r="P214" s="98">
        <f t="shared" si="14"/>
        <v>7453</v>
      </c>
      <c r="Q214" s="98">
        <v>0</v>
      </c>
      <c r="R214" s="247">
        <v>0</v>
      </c>
      <c r="S214" s="246">
        <v>0</v>
      </c>
      <c r="T214" s="246">
        <v>0</v>
      </c>
      <c r="U214" s="310" t="s">
        <v>1784</v>
      </c>
      <c r="V214" s="310" t="s">
        <v>34</v>
      </c>
      <c r="W214" s="323"/>
    </row>
    <row r="215" spans="1:23" ht="30" x14ac:dyDescent="0.25">
      <c r="A215" s="308" t="s">
        <v>1224</v>
      </c>
      <c r="B215" s="309" t="s">
        <v>1814</v>
      </c>
      <c r="C215" s="310">
        <v>2019</v>
      </c>
      <c r="D215" s="310" t="s">
        <v>1814</v>
      </c>
      <c r="E215" s="310" t="s">
        <v>554</v>
      </c>
      <c r="F215" s="310" t="s">
        <v>554</v>
      </c>
      <c r="G215" s="712" t="s">
        <v>1225</v>
      </c>
      <c r="H215" s="246">
        <v>7449</v>
      </c>
      <c r="I215" s="98">
        <v>0</v>
      </c>
      <c r="J215" s="98">
        <v>0</v>
      </c>
      <c r="K215" s="98">
        <v>0</v>
      </c>
      <c r="L215" s="98">
        <v>0</v>
      </c>
      <c r="M215" s="98">
        <v>0</v>
      </c>
      <c r="N215" s="98">
        <v>0</v>
      </c>
      <c r="O215" s="246">
        <v>7449</v>
      </c>
      <c r="P215" s="98">
        <f t="shared" si="14"/>
        <v>7449</v>
      </c>
      <c r="Q215" s="98">
        <v>0</v>
      </c>
      <c r="R215" s="247">
        <v>0</v>
      </c>
      <c r="S215" s="246">
        <v>0</v>
      </c>
      <c r="T215" s="246">
        <v>0</v>
      </c>
      <c r="U215" s="310" t="s">
        <v>1784</v>
      </c>
      <c r="V215" s="310" t="s">
        <v>34</v>
      </c>
      <c r="W215" s="323"/>
    </row>
    <row r="216" spans="1:23" ht="38.25" x14ac:dyDescent="0.25">
      <c r="A216" s="308" t="s">
        <v>1226</v>
      </c>
      <c r="B216" s="309" t="s">
        <v>1814</v>
      </c>
      <c r="C216" s="310">
        <v>2019</v>
      </c>
      <c r="D216" s="310" t="s">
        <v>1814</v>
      </c>
      <c r="E216" s="310" t="s">
        <v>1227</v>
      </c>
      <c r="F216" s="310" t="s">
        <v>1227</v>
      </c>
      <c r="G216" s="712" t="s">
        <v>1434</v>
      </c>
      <c r="H216" s="246">
        <v>1698</v>
      </c>
      <c r="I216" s="98">
        <v>0</v>
      </c>
      <c r="J216" s="98">
        <v>0</v>
      </c>
      <c r="K216" s="98">
        <v>0</v>
      </c>
      <c r="L216" s="98">
        <v>0</v>
      </c>
      <c r="M216" s="98">
        <v>0</v>
      </c>
      <c r="N216" s="98">
        <v>0</v>
      </c>
      <c r="O216" s="246">
        <v>1698</v>
      </c>
      <c r="P216" s="98">
        <f t="shared" si="14"/>
        <v>1698</v>
      </c>
      <c r="Q216" s="98">
        <v>0</v>
      </c>
      <c r="R216" s="247">
        <v>0</v>
      </c>
      <c r="S216" s="246">
        <v>0</v>
      </c>
      <c r="T216" s="246">
        <v>0</v>
      </c>
      <c r="U216" s="310" t="s">
        <v>1784</v>
      </c>
      <c r="V216" s="310" t="s">
        <v>34</v>
      </c>
      <c r="W216" s="323" t="s">
        <v>610</v>
      </c>
    </row>
    <row r="217" spans="1:23" ht="25.5" x14ac:dyDescent="0.25">
      <c r="A217" s="308" t="s">
        <v>1228</v>
      </c>
      <c r="B217" s="309" t="s">
        <v>1814</v>
      </c>
      <c r="C217" s="310">
        <v>2019</v>
      </c>
      <c r="D217" s="310" t="s">
        <v>1814</v>
      </c>
      <c r="E217" s="310" t="s">
        <v>1170</v>
      </c>
      <c r="F217" s="310" t="s">
        <v>1170</v>
      </c>
      <c r="G217" s="712" t="s">
        <v>1229</v>
      </c>
      <c r="H217" s="246">
        <v>370</v>
      </c>
      <c r="I217" s="98">
        <v>0</v>
      </c>
      <c r="J217" s="98">
        <v>0</v>
      </c>
      <c r="K217" s="98">
        <v>0</v>
      </c>
      <c r="L217" s="98">
        <v>0</v>
      </c>
      <c r="M217" s="98">
        <v>0</v>
      </c>
      <c r="N217" s="98">
        <v>0</v>
      </c>
      <c r="O217" s="246">
        <v>220</v>
      </c>
      <c r="P217" s="98">
        <f t="shared" si="14"/>
        <v>220</v>
      </c>
      <c r="Q217" s="98">
        <v>0</v>
      </c>
      <c r="R217" s="247">
        <v>150</v>
      </c>
      <c r="S217" s="246">
        <v>0</v>
      </c>
      <c r="T217" s="246">
        <v>0</v>
      </c>
      <c r="U217" s="310" t="s">
        <v>1784</v>
      </c>
      <c r="V217" s="310" t="s">
        <v>34</v>
      </c>
      <c r="W217" s="323"/>
    </row>
    <row r="218" spans="1:23" ht="25.5" x14ac:dyDescent="0.25">
      <c r="A218" s="308" t="s">
        <v>1230</v>
      </c>
      <c r="B218" s="309" t="s">
        <v>1814</v>
      </c>
      <c r="C218" s="310">
        <v>2019</v>
      </c>
      <c r="D218" s="310" t="s">
        <v>1814</v>
      </c>
      <c r="E218" s="310" t="s">
        <v>1170</v>
      </c>
      <c r="F218" s="310" t="s">
        <v>1170</v>
      </c>
      <c r="G218" s="712" t="s">
        <v>1231</v>
      </c>
      <c r="H218" s="246">
        <v>800</v>
      </c>
      <c r="I218" s="98">
        <v>0</v>
      </c>
      <c r="J218" s="98">
        <v>0</v>
      </c>
      <c r="K218" s="98">
        <v>0</v>
      </c>
      <c r="L218" s="98">
        <v>0</v>
      </c>
      <c r="M218" s="98">
        <v>0</v>
      </c>
      <c r="N218" s="98">
        <v>0</v>
      </c>
      <c r="O218" s="246">
        <v>800</v>
      </c>
      <c r="P218" s="98">
        <f t="shared" si="14"/>
        <v>800</v>
      </c>
      <c r="Q218" s="98">
        <v>0</v>
      </c>
      <c r="R218" s="247">
        <v>0</v>
      </c>
      <c r="S218" s="246">
        <v>0</v>
      </c>
      <c r="T218" s="246">
        <v>0</v>
      </c>
      <c r="U218" s="310" t="s">
        <v>1784</v>
      </c>
      <c r="V218" s="310" t="s">
        <v>34</v>
      </c>
      <c r="W218" s="323"/>
    </row>
    <row r="219" spans="1:23" ht="25.5" customHeight="1" x14ac:dyDescent="0.25">
      <c r="A219" s="308" t="s">
        <v>1232</v>
      </c>
      <c r="B219" s="309" t="s">
        <v>1814</v>
      </c>
      <c r="C219" s="310">
        <v>2019</v>
      </c>
      <c r="D219" s="310" t="s">
        <v>1814</v>
      </c>
      <c r="E219" s="310" t="s">
        <v>1233</v>
      </c>
      <c r="F219" s="310" t="s">
        <v>1233</v>
      </c>
      <c r="G219" s="712" t="s">
        <v>1435</v>
      </c>
      <c r="H219" s="246">
        <v>600</v>
      </c>
      <c r="I219" s="98">
        <v>0</v>
      </c>
      <c r="J219" s="98">
        <v>0</v>
      </c>
      <c r="K219" s="98">
        <v>0</v>
      </c>
      <c r="L219" s="98">
        <v>0</v>
      </c>
      <c r="M219" s="98">
        <v>0</v>
      </c>
      <c r="N219" s="98">
        <v>0</v>
      </c>
      <c r="O219" s="246">
        <v>300</v>
      </c>
      <c r="P219" s="98">
        <f t="shared" si="14"/>
        <v>300</v>
      </c>
      <c r="Q219" s="98">
        <v>0</v>
      </c>
      <c r="R219" s="247">
        <v>300</v>
      </c>
      <c r="S219" s="246">
        <v>0</v>
      </c>
      <c r="T219" s="246">
        <v>0</v>
      </c>
      <c r="U219" s="310" t="s">
        <v>1784</v>
      </c>
      <c r="V219" s="310" t="s">
        <v>34</v>
      </c>
      <c r="W219" s="323"/>
    </row>
    <row r="220" spans="1:23" ht="25.5" x14ac:dyDescent="0.25">
      <c r="A220" s="308" t="s">
        <v>1234</v>
      </c>
      <c r="B220" s="309" t="s">
        <v>1814</v>
      </c>
      <c r="C220" s="310">
        <v>2019</v>
      </c>
      <c r="D220" s="310" t="s">
        <v>1814</v>
      </c>
      <c r="E220" s="310" t="s">
        <v>1235</v>
      </c>
      <c r="F220" s="310" t="s">
        <v>1235</v>
      </c>
      <c r="G220" s="712" t="s">
        <v>1236</v>
      </c>
      <c r="H220" s="246">
        <v>800</v>
      </c>
      <c r="I220" s="98">
        <v>0</v>
      </c>
      <c r="J220" s="98">
        <v>0</v>
      </c>
      <c r="K220" s="98">
        <v>0</v>
      </c>
      <c r="L220" s="98">
        <v>0</v>
      </c>
      <c r="M220" s="98">
        <v>0</v>
      </c>
      <c r="N220" s="98">
        <v>0</v>
      </c>
      <c r="O220" s="246">
        <v>800</v>
      </c>
      <c r="P220" s="98">
        <f t="shared" si="14"/>
        <v>800</v>
      </c>
      <c r="Q220" s="98">
        <v>0</v>
      </c>
      <c r="R220" s="247">
        <v>0</v>
      </c>
      <c r="S220" s="246">
        <v>0</v>
      </c>
      <c r="T220" s="246">
        <v>0</v>
      </c>
      <c r="U220" s="310" t="s">
        <v>1784</v>
      </c>
      <c r="V220" s="310" t="s">
        <v>34</v>
      </c>
      <c r="W220" s="323"/>
    </row>
    <row r="221" spans="1:23" ht="25.5" x14ac:dyDescent="0.25">
      <c r="A221" s="308" t="s">
        <v>1237</v>
      </c>
      <c r="B221" s="309" t="s">
        <v>1814</v>
      </c>
      <c r="C221" s="310">
        <v>2019</v>
      </c>
      <c r="D221" s="310" t="s">
        <v>1814</v>
      </c>
      <c r="E221" s="310" t="s">
        <v>507</v>
      </c>
      <c r="F221" s="310" t="s">
        <v>507</v>
      </c>
      <c r="G221" s="712" t="s">
        <v>1312</v>
      </c>
      <c r="H221" s="246">
        <v>400</v>
      </c>
      <c r="I221" s="98">
        <v>0</v>
      </c>
      <c r="J221" s="98">
        <v>0</v>
      </c>
      <c r="K221" s="98">
        <v>0</v>
      </c>
      <c r="L221" s="98">
        <v>0</v>
      </c>
      <c r="M221" s="98">
        <v>0</v>
      </c>
      <c r="N221" s="98">
        <v>0</v>
      </c>
      <c r="O221" s="246">
        <v>400</v>
      </c>
      <c r="P221" s="98">
        <f t="shared" si="14"/>
        <v>400</v>
      </c>
      <c r="Q221" s="98">
        <v>0</v>
      </c>
      <c r="R221" s="247">
        <v>0</v>
      </c>
      <c r="S221" s="246">
        <v>0</v>
      </c>
      <c r="T221" s="246">
        <v>0</v>
      </c>
      <c r="U221" s="310" t="s">
        <v>1784</v>
      </c>
      <c r="V221" s="310" t="s">
        <v>34</v>
      </c>
      <c r="W221" s="323" t="s">
        <v>610</v>
      </c>
    </row>
    <row r="222" spans="1:23" ht="42" customHeight="1" x14ac:dyDescent="0.25">
      <c r="A222" s="308" t="s">
        <v>1238</v>
      </c>
      <c r="B222" s="309" t="s">
        <v>1814</v>
      </c>
      <c r="C222" s="310">
        <v>2019</v>
      </c>
      <c r="D222" s="310" t="s">
        <v>1814</v>
      </c>
      <c r="E222" s="310" t="s">
        <v>507</v>
      </c>
      <c r="F222" s="310" t="s">
        <v>507</v>
      </c>
      <c r="G222" s="712" t="s">
        <v>1839</v>
      </c>
      <c r="H222" s="246">
        <v>1250</v>
      </c>
      <c r="I222" s="98">
        <v>0</v>
      </c>
      <c r="J222" s="98">
        <v>0</v>
      </c>
      <c r="K222" s="98">
        <v>0</v>
      </c>
      <c r="L222" s="98">
        <v>0</v>
      </c>
      <c r="M222" s="98">
        <v>0</v>
      </c>
      <c r="N222" s="98">
        <v>0</v>
      </c>
      <c r="O222" s="246">
        <v>1250</v>
      </c>
      <c r="P222" s="98">
        <f t="shared" si="14"/>
        <v>1250</v>
      </c>
      <c r="Q222" s="98">
        <v>0</v>
      </c>
      <c r="R222" s="247">
        <v>0</v>
      </c>
      <c r="S222" s="246">
        <v>0</v>
      </c>
      <c r="T222" s="246">
        <v>0</v>
      </c>
      <c r="U222" s="310" t="s">
        <v>1784</v>
      </c>
      <c r="V222" s="310" t="s">
        <v>34</v>
      </c>
      <c r="W222" s="323" t="s">
        <v>610</v>
      </c>
    </row>
    <row r="223" spans="1:23" ht="21.75" customHeight="1" x14ac:dyDescent="0.25">
      <c r="A223" s="308" t="s">
        <v>1239</v>
      </c>
      <c r="B223" s="309" t="s">
        <v>1814</v>
      </c>
      <c r="C223" s="310">
        <v>2019</v>
      </c>
      <c r="D223" s="310" t="s">
        <v>1814</v>
      </c>
      <c r="E223" s="310" t="s">
        <v>1240</v>
      </c>
      <c r="F223" s="310" t="s">
        <v>1240</v>
      </c>
      <c r="G223" s="712" t="s">
        <v>1241</v>
      </c>
      <c r="H223" s="246">
        <v>1112</v>
      </c>
      <c r="I223" s="98">
        <v>0</v>
      </c>
      <c r="J223" s="98">
        <v>0</v>
      </c>
      <c r="K223" s="98">
        <v>0</v>
      </c>
      <c r="L223" s="98">
        <v>0</v>
      </c>
      <c r="M223" s="98">
        <v>0</v>
      </c>
      <c r="N223" s="98">
        <v>0</v>
      </c>
      <c r="O223" s="246">
        <v>1112</v>
      </c>
      <c r="P223" s="98">
        <f t="shared" si="14"/>
        <v>1112</v>
      </c>
      <c r="Q223" s="98">
        <v>0</v>
      </c>
      <c r="R223" s="247">
        <v>0</v>
      </c>
      <c r="S223" s="246">
        <v>0</v>
      </c>
      <c r="T223" s="246">
        <v>0</v>
      </c>
      <c r="U223" s="310" t="s">
        <v>1784</v>
      </c>
      <c r="V223" s="310" t="s">
        <v>34</v>
      </c>
      <c r="W223" s="323"/>
    </row>
    <row r="224" spans="1:23" ht="25.5" x14ac:dyDescent="0.25">
      <c r="A224" s="308" t="s">
        <v>1242</v>
      </c>
      <c r="B224" s="309" t="s">
        <v>1814</v>
      </c>
      <c r="C224" s="310">
        <v>2019</v>
      </c>
      <c r="D224" s="310" t="s">
        <v>1814</v>
      </c>
      <c r="E224" s="310" t="s">
        <v>1243</v>
      </c>
      <c r="F224" s="310" t="s">
        <v>1243</v>
      </c>
      <c r="G224" s="712" t="s">
        <v>1244</v>
      </c>
      <c r="H224" s="246">
        <v>600</v>
      </c>
      <c r="I224" s="98">
        <v>0</v>
      </c>
      <c r="J224" s="98">
        <v>0</v>
      </c>
      <c r="K224" s="98">
        <v>0</v>
      </c>
      <c r="L224" s="98">
        <v>0</v>
      </c>
      <c r="M224" s="98">
        <v>0</v>
      </c>
      <c r="N224" s="98">
        <v>0</v>
      </c>
      <c r="O224" s="246">
        <v>350</v>
      </c>
      <c r="P224" s="98">
        <f t="shared" si="14"/>
        <v>350</v>
      </c>
      <c r="Q224" s="98">
        <v>0</v>
      </c>
      <c r="R224" s="247">
        <v>250</v>
      </c>
      <c r="S224" s="246">
        <v>0</v>
      </c>
      <c r="T224" s="246">
        <v>0</v>
      </c>
      <c r="U224" s="310" t="s">
        <v>1784</v>
      </c>
      <c r="V224" s="310" t="s">
        <v>34</v>
      </c>
      <c r="W224" s="323"/>
    </row>
    <row r="225" spans="1:23" ht="25.5" x14ac:dyDescent="0.25">
      <c r="A225" s="308" t="s">
        <v>1245</v>
      </c>
      <c r="B225" s="309" t="s">
        <v>1814</v>
      </c>
      <c r="C225" s="310">
        <v>2019</v>
      </c>
      <c r="D225" s="310" t="s">
        <v>1814</v>
      </c>
      <c r="E225" s="310" t="s">
        <v>1246</v>
      </c>
      <c r="F225" s="310" t="s">
        <v>1246</v>
      </c>
      <c r="G225" s="712" t="s">
        <v>1247</v>
      </c>
      <c r="H225" s="246">
        <v>4900</v>
      </c>
      <c r="I225" s="98">
        <v>0</v>
      </c>
      <c r="J225" s="98">
        <v>0</v>
      </c>
      <c r="K225" s="98">
        <v>0</v>
      </c>
      <c r="L225" s="98">
        <v>0</v>
      </c>
      <c r="M225" s="98">
        <v>0</v>
      </c>
      <c r="N225" s="98">
        <v>0</v>
      </c>
      <c r="O225" s="246">
        <v>4900</v>
      </c>
      <c r="P225" s="98">
        <f t="shared" si="14"/>
        <v>4900</v>
      </c>
      <c r="Q225" s="98">
        <v>0</v>
      </c>
      <c r="R225" s="247">
        <v>0</v>
      </c>
      <c r="S225" s="246">
        <v>0</v>
      </c>
      <c r="T225" s="246">
        <v>0</v>
      </c>
      <c r="U225" s="310" t="s">
        <v>1784</v>
      </c>
      <c r="V225" s="310" t="s">
        <v>34</v>
      </c>
      <c r="W225" s="323"/>
    </row>
    <row r="226" spans="1:23" ht="25.5" x14ac:dyDescent="0.25">
      <c r="A226" s="308" t="s">
        <v>1248</v>
      </c>
      <c r="B226" s="309" t="s">
        <v>1814</v>
      </c>
      <c r="C226" s="310">
        <v>2019</v>
      </c>
      <c r="D226" s="310" t="s">
        <v>1814</v>
      </c>
      <c r="E226" s="310" t="s">
        <v>23</v>
      </c>
      <c r="F226" s="310" t="s">
        <v>1249</v>
      </c>
      <c r="G226" s="712" t="s">
        <v>1250</v>
      </c>
      <c r="H226" s="246">
        <v>17000</v>
      </c>
      <c r="I226" s="98">
        <v>0</v>
      </c>
      <c r="J226" s="98">
        <v>0</v>
      </c>
      <c r="K226" s="98">
        <v>0</v>
      </c>
      <c r="L226" s="98">
        <v>0</v>
      </c>
      <c r="M226" s="98">
        <v>0</v>
      </c>
      <c r="N226" s="98">
        <v>0</v>
      </c>
      <c r="O226" s="246">
        <v>17000</v>
      </c>
      <c r="P226" s="98">
        <f t="shared" si="14"/>
        <v>17000</v>
      </c>
      <c r="Q226" s="98">
        <v>0</v>
      </c>
      <c r="R226" s="247">
        <v>0</v>
      </c>
      <c r="S226" s="246">
        <v>0</v>
      </c>
      <c r="T226" s="246">
        <v>0</v>
      </c>
      <c r="U226" s="310" t="s">
        <v>1784</v>
      </c>
      <c r="V226" s="310" t="s">
        <v>34</v>
      </c>
      <c r="W226" s="323"/>
    </row>
    <row r="227" spans="1:23" ht="38.25" x14ac:dyDescent="0.25">
      <c r="A227" s="308" t="s">
        <v>1251</v>
      </c>
      <c r="B227" s="309" t="s">
        <v>1814</v>
      </c>
      <c r="C227" s="310">
        <v>2019</v>
      </c>
      <c r="D227" s="310" t="s">
        <v>1814</v>
      </c>
      <c r="E227" s="310" t="s">
        <v>23</v>
      </c>
      <c r="F227" s="310" t="s">
        <v>1168</v>
      </c>
      <c r="G227" s="712" t="s">
        <v>1252</v>
      </c>
      <c r="H227" s="246">
        <v>12100</v>
      </c>
      <c r="I227" s="98">
        <v>0</v>
      </c>
      <c r="J227" s="98">
        <v>0</v>
      </c>
      <c r="K227" s="98">
        <v>0</v>
      </c>
      <c r="L227" s="98">
        <v>0</v>
      </c>
      <c r="M227" s="98">
        <v>0</v>
      </c>
      <c r="N227" s="98">
        <v>0</v>
      </c>
      <c r="O227" s="246">
        <v>4000</v>
      </c>
      <c r="P227" s="98">
        <f t="shared" si="14"/>
        <v>4000</v>
      </c>
      <c r="Q227" s="98">
        <v>0</v>
      </c>
      <c r="R227" s="247">
        <v>0</v>
      </c>
      <c r="S227" s="246">
        <v>4000</v>
      </c>
      <c r="T227" s="246">
        <v>4100</v>
      </c>
      <c r="U227" s="310" t="s">
        <v>1784</v>
      </c>
      <c r="V227" s="310" t="s">
        <v>34</v>
      </c>
      <c r="W227" s="323"/>
    </row>
    <row r="228" spans="1:23" ht="38.25" x14ac:dyDescent="0.25">
      <c r="A228" s="308" t="s">
        <v>1253</v>
      </c>
      <c r="B228" s="309" t="s">
        <v>1814</v>
      </c>
      <c r="C228" s="310">
        <v>2019</v>
      </c>
      <c r="D228" s="310" t="s">
        <v>1814</v>
      </c>
      <c r="E228" s="310" t="s">
        <v>1254</v>
      </c>
      <c r="F228" s="310" t="s">
        <v>1254</v>
      </c>
      <c r="G228" s="712" t="s">
        <v>1255</v>
      </c>
      <c r="H228" s="246">
        <v>2500</v>
      </c>
      <c r="I228" s="98">
        <v>0</v>
      </c>
      <c r="J228" s="98">
        <v>0</v>
      </c>
      <c r="K228" s="98">
        <v>0</v>
      </c>
      <c r="L228" s="98">
        <v>0</v>
      </c>
      <c r="M228" s="98">
        <v>0</v>
      </c>
      <c r="N228" s="98">
        <v>0</v>
      </c>
      <c r="O228" s="246">
        <v>2500</v>
      </c>
      <c r="P228" s="98">
        <f t="shared" si="14"/>
        <v>2500</v>
      </c>
      <c r="Q228" s="98">
        <v>0</v>
      </c>
      <c r="R228" s="247">
        <v>0</v>
      </c>
      <c r="S228" s="246">
        <v>0</v>
      </c>
      <c r="T228" s="246">
        <v>0</v>
      </c>
      <c r="U228" s="310" t="s">
        <v>1784</v>
      </c>
      <c r="V228" s="310" t="s">
        <v>34</v>
      </c>
      <c r="W228" s="323"/>
    </row>
    <row r="229" spans="1:23" ht="30" x14ac:dyDescent="0.25">
      <c r="A229" s="308" t="s">
        <v>1256</v>
      </c>
      <c r="B229" s="309" t="s">
        <v>1814</v>
      </c>
      <c r="C229" s="310">
        <v>2019</v>
      </c>
      <c r="D229" s="310" t="s">
        <v>1814</v>
      </c>
      <c r="E229" s="310" t="s">
        <v>371</v>
      </c>
      <c r="F229" s="310" t="s">
        <v>371</v>
      </c>
      <c r="G229" s="712" t="s">
        <v>1257</v>
      </c>
      <c r="H229" s="246">
        <v>320</v>
      </c>
      <c r="I229" s="98">
        <v>0</v>
      </c>
      <c r="J229" s="98">
        <v>0</v>
      </c>
      <c r="K229" s="98">
        <v>0</v>
      </c>
      <c r="L229" s="98">
        <v>0</v>
      </c>
      <c r="M229" s="98">
        <v>0</v>
      </c>
      <c r="N229" s="98">
        <v>0</v>
      </c>
      <c r="O229" s="246">
        <v>320</v>
      </c>
      <c r="P229" s="98">
        <f t="shared" si="14"/>
        <v>320</v>
      </c>
      <c r="Q229" s="98">
        <v>0</v>
      </c>
      <c r="R229" s="247">
        <v>0</v>
      </c>
      <c r="S229" s="246">
        <v>0</v>
      </c>
      <c r="T229" s="246">
        <v>0</v>
      </c>
      <c r="U229" s="310" t="s">
        <v>1784</v>
      </c>
      <c r="V229" s="310" t="s">
        <v>34</v>
      </c>
      <c r="W229" s="323"/>
    </row>
    <row r="230" spans="1:23" ht="25.5" x14ac:dyDescent="0.25">
      <c r="A230" s="308" t="s">
        <v>1258</v>
      </c>
      <c r="B230" s="309" t="s">
        <v>1814</v>
      </c>
      <c r="C230" s="310">
        <v>2019</v>
      </c>
      <c r="D230" s="310" t="s">
        <v>1814</v>
      </c>
      <c r="E230" s="310" t="s">
        <v>1259</v>
      </c>
      <c r="F230" s="310" t="s">
        <v>1259</v>
      </c>
      <c r="G230" s="712" t="s">
        <v>1260</v>
      </c>
      <c r="H230" s="246">
        <v>300</v>
      </c>
      <c r="I230" s="98">
        <v>0</v>
      </c>
      <c r="J230" s="98">
        <v>0</v>
      </c>
      <c r="K230" s="98">
        <v>0</v>
      </c>
      <c r="L230" s="98">
        <v>0</v>
      </c>
      <c r="M230" s="98">
        <v>0</v>
      </c>
      <c r="N230" s="98">
        <v>0</v>
      </c>
      <c r="O230" s="246">
        <v>150</v>
      </c>
      <c r="P230" s="98">
        <f t="shared" si="14"/>
        <v>150</v>
      </c>
      <c r="Q230" s="98">
        <v>0</v>
      </c>
      <c r="R230" s="247">
        <v>150</v>
      </c>
      <c r="S230" s="246">
        <v>0</v>
      </c>
      <c r="T230" s="246">
        <v>0</v>
      </c>
      <c r="U230" s="310" t="s">
        <v>1784</v>
      </c>
      <c r="V230" s="310" t="s">
        <v>34</v>
      </c>
      <c r="W230" s="323"/>
    </row>
    <row r="231" spans="1:23" ht="25.5" x14ac:dyDescent="0.25">
      <c r="A231" s="308" t="s">
        <v>1261</v>
      </c>
      <c r="B231" s="309" t="s">
        <v>1814</v>
      </c>
      <c r="C231" s="310">
        <v>2019</v>
      </c>
      <c r="D231" s="310" t="s">
        <v>1814</v>
      </c>
      <c r="E231" s="310" t="s">
        <v>1262</v>
      </c>
      <c r="F231" s="310" t="s">
        <v>1262</v>
      </c>
      <c r="G231" s="712" t="s">
        <v>1263</v>
      </c>
      <c r="H231" s="246">
        <v>850</v>
      </c>
      <c r="I231" s="98">
        <v>0</v>
      </c>
      <c r="J231" s="98">
        <v>0</v>
      </c>
      <c r="K231" s="98">
        <v>0</v>
      </c>
      <c r="L231" s="98">
        <v>0</v>
      </c>
      <c r="M231" s="98">
        <v>0</v>
      </c>
      <c r="N231" s="98">
        <v>0</v>
      </c>
      <c r="O231" s="246">
        <v>850</v>
      </c>
      <c r="P231" s="98">
        <f t="shared" si="14"/>
        <v>850</v>
      </c>
      <c r="Q231" s="98">
        <v>0</v>
      </c>
      <c r="R231" s="247">
        <v>0</v>
      </c>
      <c r="S231" s="246">
        <v>0</v>
      </c>
      <c r="T231" s="246">
        <v>0</v>
      </c>
      <c r="U231" s="310" t="s">
        <v>1784</v>
      </c>
      <c r="V231" s="310" t="s">
        <v>34</v>
      </c>
      <c r="W231" s="323"/>
    </row>
    <row r="232" spans="1:23" ht="25.5" x14ac:dyDescent="0.25">
      <c r="A232" s="308" t="s">
        <v>1264</v>
      </c>
      <c r="B232" s="309" t="s">
        <v>1814</v>
      </c>
      <c r="C232" s="310">
        <v>2019</v>
      </c>
      <c r="D232" s="310" t="s">
        <v>1814</v>
      </c>
      <c r="E232" s="310" t="s">
        <v>1171</v>
      </c>
      <c r="F232" s="310" t="s">
        <v>1265</v>
      </c>
      <c r="G232" s="712" t="s">
        <v>1266</v>
      </c>
      <c r="H232" s="246">
        <v>3950</v>
      </c>
      <c r="I232" s="98">
        <v>0</v>
      </c>
      <c r="J232" s="98">
        <v>0</v>
      </c>
      <c r="K232" s="98">
        <v>0</v>
      </c>
      <c r="L232" s="98">
        <v>0</v>
      </c>
      <c r="M232" s="98">
        <v>0</v>
      </c>
      <c r="N232" s="98">
        <v>0</v>
      </c>
      <c r="O232" s="246">
        <v>3950</v>
      </c>
      <c r="P232" s="98">
        <f t="shared" si="14"/>
        <v>3950</v>
      </c>
      <c r="Q232" s="98">
        <v>0</v>
      </c>
      <c r="R232" s="247">
        <v>0</v>
      </c>
      <c r="S232" s="246">
        <v>0</v>
      </c>
      <c r="T232" s="246">
        <v>0</v>
      </c>
      <c r="U232" s="310" t="s">
        <v>1784</v>
      </c>
      <c r="V232" s="310" t="s">
        <v>34</v>
      </c>
      <c r="W232" s="323"/>
    </row>
    <row r="233" spans="1:23" ht="25.5" x14ac:dyDescent="0.25">
      <c r="A233" s="308" t="s">
        <v>1267</v>
      </c>
      <c r="B233" s="309" t="s">
        <v>1814</v>
      </c>
      <c r="C233" s="310">
        <v>2019</v>
      </c>
      <c r="D233" s="310" t="s">
        <v>1814</v>
      </c>
      <c r="E233" s="310" t="s">
        <v>1268</v>
      </c>
      <c r="F233" s="310" t="s">
        <v>1268</v>
      </c>
      <c r="G233" s="712" t="s">
        <v>1269</v>
      </c>
      <c r="H233" s="246">
        <v>4100</v>
      </c>
      <c r="I233" s="98">
        <v>0</v>
      </c>
      <c r="J233" s="98">
        <v>0</v>
      </c>
      <c r="K233" s="98">
        <v>0</v>
      </c>
      <c r="L233" s="98">
        <v>0</v>
      </c>
      <c r="M233" s="98">
        <v>0</v>
      </c>
      <c r="N233" s="98">
        <v>0</v>
      </c>
      <c r="O233" s="246">
        <v>4100</v>
      </c>
      <c r="P233" s="98">
        <f t="shared" si="14"/>
        <v>4100</v>
      </c>
      <c r="Q233" s="98">
        <v>0</v>
      </c>
      <c r="R233" s="247">
        <v>0</v>
      </c>
      <c r="S233" s="246">
        <v>0</v>
      </c>
      <c r="T233" s="246">
        <v>0</v>
      </c>
      <c r="U233" s="310" t="s">
        <v>1784</v>
      </c>
      <c r="V233" s="310" t="s">
        <v>34</v>
      </c>
      <c r="W233" s="323"/>
    </row>
    <row r="234" spans="1:23" ht="51" x14ac:dyDescent="0.25">
      <c r="A234" s="308" t="s">
        <v>1270</v>
      </c>
      <c r="B234" s="309" t="s">
        <v>1814</v>
      </c>
      <c r="C234" s="310">
        <v>2019</v>
      </c>
      <c r="D234" s="310" t="s">
        <v>1814</v>
      </c>
      <c r="E234" s="310" t="s">
        <v>378</v>
      </c>
      <c r="F234" s="310" t="s">
        <v>378</v>
      </c>
      <c r="G234" s="712" t="s">
        <v>1271</v>
      </c>
      <c r="H234" s="246">
        <v>950</v>
      </c>
      <c r="I234" s="98">
        <v>0</v>
      </c>
      <c r="J234" s="98">
        <v>0</v>
      </c>
      <c r="K234" s="98">
        <v>0</v>
      </c>
      <c r="L234" s="98">
        <v>0</v>
      </c>
      <c r="M234" s="98">
        <v>0</v>
      </c>
      <c r="N234" s="98">
        <v>0</v>
      </c>
      <c r="O234" s="246">
        <v>950</v>
      </c>
      <c r="P234" s="98">
        <f t="shared" si="14"/>
        <v>950</v>
      </c>
      <c r="Q234" s="98">
        <v>0</v>
      </c>
      <c r="R234" s="247">
        <v>0</v>
      </c>
      <c r="S234" s="246">
        <v>0</v>
      </c>
      <c r="T234" s="246">
        <v>0</v>
      </c>
      <c r="U234" s="310" t="s">
        <v>1784</v>
      </c>
      <c r="V234" s="310" t="s">
        <v>34</v>
      </c>
      <c r="W234" s="323"/>
    </row>
    <row r="235" spans="1:23" ht="25.5" x14ac:dyDescent="0.25">
      <c r="A235" s="308" t="s">
        <v>1272</v>
      </c>
      <c r="B235" s="309" t="s">
        <v>1814</v>
      </c>
      <c r="C235" s="310">
        <v>2019</v>
      </c>
      <c r="D235" s="310" t="s">
        <v>1814</v>
      </c>
      <c r="E235" s="310" t="s">
        <v>1273</v>
      </c>
      <c r="F235" s="310" t="s">
        <v>1273</v>
      </c>
      <c r="G235" s="712" t="s">
        <v>1169</v>
      </c>
      <c r="H235" s="246">
        <v>400</v>
      </c>
      <c r="I235" s="98">
        <v>0</v>
      </c>
      <c r="J235" s="98">
        <v>0</v>
      </c>
      <c r="K235" s="98">
        <v>0</v>
      </c>
      <c r="L235" s="98">
        <v>0</v>
      </c>
      <c r="M235" s="98">
        <v>0</v>
      </c>
      <c r="N235" s="98">
        <v>0</v>
      </c>
      <c r="O235" s="246">
        <v>400</v>
      </c>
      <c r="P235" s="98">
        <f t="shared" si="14"/>
        <v>400</v>
      </c>
      <c r="Q235" s="98">
        <v>0</v>
      </c>
      <c r="R235" s="247">
        <v>0</v>
      </c>
      <c r="S235" s="246">
        <v>0</v>
      </c>
      <c r="T235" s="246">
        <v>0</v>
      </c>
      <c r="U235" s="310" t="s">
        <v>1784</v>
      </c>
      <c r="V235" s="310" t="s">
        <v>34</v>
      </c>
      <c r="W235" s="323"/>
    </row>
    <row r="236" spans="1:23" ht="38.25" x14ac:dyDescent="0.25">
      <c r="A236" s="308" t="s">
        <v>1274</v>
      </c>
      <c r="B236" s="309" t="s">
        <v>1814</v>
      </c>
      <c r="C236" s="310">
        <v>2019</v>
      </c>
      <c r="D236" s="310" t="s">
        <v>1814</v>
      </c>
      <c r="E236" s="310" t="s">
        <v>23</v>
      </c>
      <c r="F236" s="310" t="s">
        <v>1275</v>
      </c>
      <c r="G236" s="712" t="s">
        <v>1276</v>
      </c>
      <c r="H236" s="246">
        <v>8500</v>
      </c>
      <c r="I236" s="98">
        <v>0</v>
      </c>
      <c r="J236" s="98">
        <v>0</v>
      </c>
      <c r="K236" s="98">
        <v>0</v>
      </c>
      <c r="L236" s="98">
        <v>0</v>
      </c>
      <c r="M236" s="98">
        <v>0</v>
      </c>
      <c r="N236" s="98">
        <v>0</v>
      </c>
      <c r="O236" s="246">
        <v>8500</v>
      </c>
      <c r="P236" s="98">
        <f t="shared" si="14"/>
        <v>8500</v>
      </c>
      <c r="Q236" s="98">
        <v>0</v>
      </c>
      <c r="R236" s="247">
        <v>0</v>
      </c>
      <c r="S236" s="246">
        <v>0</v>
      </c>
      <c r="T236" s="246">
        <v>0</v>
      </c>
      <c r="U236" s="310" t="s">
        <v>1784</v>
      </c>
      <c r="V236" s="310" t="s">
        <v>34</v>
      </c>
      <c r="W236" s="323"/>
    </row>
    <row r="237" spans="1:23" ht="38.25" x14ac:dyDescent="0.25">
      <c r="A237" s="308" t="s">
        <v>1277</v>
      </c>
      <c r="B237" s="309" t="s">
        <v>1814</v>
      </c>
      <c r="C237" s="310">
        <v>2019</v>
      </c>
      <c r="D237" s="310" t="s">
        <v>1814</v>
      </c>
      <c r="E237" s="310" t="s">
        <v>1275</v>
      </c>
      <c r="F237" s="310" t="s">
        <v>1275</v>
      </c>
      <c r="G237" s="712" t="s">
        <v>1278</v>
      </c>
      <c r="H237" s="246">
        <v>450</v>
      </c>
      <c r="I237" s="98">
        <v>0</v>
      </c>
      <c r="J237" s="98">
        <v>0</v>
      </c>
      <c r="K237" s="98">
        <v>0</v>
      </c>
      <c r="L237" s="98">
        <v>0</v>
      </c>
      <c r="M237" s="98">
        <v>0</v>
      </c>
      <c r="N237" s="98">
        <v>0</v>
      </c>
      <c r="O237" s="246">
        <v>450</v>
      </c>
      <c r="P237" s="98">
        <f t="shared" ref="P237:P262" si="15">N237+O237</f>
        <v>450</v>
      </c>
      <c r="Q237" s="98">
        <v>0</v>
      </c>
      <c r="R237" s="247">
        <v>0</v>
      </c>
      <c r="S237" s="246">
        <v>0</v>
      </c>
      <c r="T237" s="246">
        <v>0</v>
      </c>
      <c r="U237" s="310" t="s">
        <v>1784</v>
      </c>
      <c r="V237" s="310" t="s">
        <v>34</v>
      </c>
      <c r="W237" s="323"/>
    </row>
    <row r="238" spans="1:23" ht="25.5" x14ac:dyDescent="0.25">
      <c r="A238" s="308" t="s">
        <v>1436</v>
      </c>
      <c r="B238" s="309" t="s">
        <v>1814</v>
      </c>
      <c r="C238" s="310">
        <v>2019</v>
      </c>
      <c r="D238" s="310" t="s">
        <v>1814</v>
      </c>
      <c r="E238" s="310" t="s">
        <v>1280</v>
      </c>
      <c r="F238" s="310" t="s">
        <v>1280</v>
      </c>
      <c r="G238" s="712" t="s">
        <v>1281</v>
      </c>
      <c r="H238" s="246">
        <v>460</v>
      </c>
      <c r="I238" s="98">
        <v>0</v>
      </c>
      <c r="J238" s="98">
        <v>0</v>
      </c>
      <c r="K238" s="98">
        <v>0</v>
      </c>
      <c r="L238" s="98">
        <v>0</v>
      </c>
      <c r="M238" s="98">
        <v>0</v>
      </c>
      <c r="N238" s="98">
        <v>0</v>
      </c>
      <c r="O238" s="246">
        <v>460</v>
      </c>
      <c r="P238" s="98">
        <f t="shared" si="15"/>
        <v>460</v>
      </c>
      <c r="Q238" s="98">
        <v>0</v>
      </c>
      <c r="R238" s="247">
        <v>0</v>
      </c>
      <c r="S238" s="246">
        <v>0</v>
      </c>
      <c r="T238" s="246">
        <v>0</v>
      </c>
      <c r="U238" s="310" t="s">
        <v>1784</v>
      </c>
      <c r="V238" s="310" t="s">
        <v>34</v>
      </c>
      <c r="W238" s="323"/>
    </row>
    <row r="239" spans="1:23" ht="25.5" x14ac:dyDescent="0.25">
      <c r="A239" s="308" t="s">
        <v>1279</v>
      </c>
      <c r="B239" s="308" t="s">
        <v>1814</v>
      </c>
      <c r="C239" s="310">
        <v>2019</v>
      </c>
      <c r="D239" s="310" t="s">
        <v>1814</v>
      </c>
      <c r="E239" s="310" t="s">
        <v>1283</v>
      </c>
      <c r="F239" s="310" t="s">
        <v>1283</v>
      </c>
      <c r="G239" s="712" t="s">
        <v>1284</v>
      </c>
      <c r="H239" s="246">
        <v>1633</v>
      </c>
      <c r="I239" s="98">
        <v>0</v>
      </c>
      <c r="J239" s="98">
        <v>0</v>
      </c>
      <c r="K239" s="98">
        <v>0</v>
      </c>
      <c r="L239" s="98">
        <v>0</v>
      </c>
      <c r="M239" s="98">
        <v>0</v>
      </c>
      <c r="N239" s="98">
        <v>0</v>
      </c>
      <c r="O239" s="246">
        <v>1633</v>
      </c>
      <c r="P239" s="98">
        <f t="shared" si="15"/>
        <v>1633</v>
      </c>
      <c r="Q239" s="98">
        <v>0</v>
      </c>
      <c r="R239" s="247">
        <v>0</v>
      </c>
      <c r="S239" s="246">
        <v>0</v>
      </c>
      <c r="T239" s="246">
        <v>0</v>
      </c>
      <c r="U239" s="310" t="s">
        <v>1784</v>
      </c>
      <c r="V239" s="310" t="s">
        <v>34</v>
      </c>
      <c r="W239" s="323"/>
    </row>
    <row r="240" spans="1:23" ht="25.5" x14ac:dyDescent="0.25">
      <c r="A240" s="308" t="s">
        <v>1282</v>
      </c>
      <c r="B240" s="308" t="s">
        <v>1814</v>
      </c>
      <c r="C240" s="310">
        <v>2019</v>
      </c>
      <c r="D240" s="310" t="s">
        <v>1814</v>
      </c>
      <c r="E240" s="310" t="s">
        <v>1286</v>
      </c>
      <c r="F240" s="310" t="s">
        <v>1286</v>
      </c>
      <c r="G240" s="712" t="s">
        <v>1287</v>
      </c>
      <c r="H240" s="246">
        <v>3450</v>
      </c>
      <c r="I240" s="98">
        <v>0</v>
      </c>
      <c r="J240" s="98">
        <v>0</v>
      </c>
      <c r="K240" s="98">
        <v>0</v>
      </c>
      <c r="L240" s="98">
        <v>0</v>
      </c>
      <c r="M240" s="98">
        <v>0</v>
      </c>
      <c r="N240" s="98">
        <v>0</v>
      </c>
      <c r="O240" s="246">
        <v>2650</v>
      </c>
      <c r="P240" s="98">
        <f t="shared" si="15"/>
        <v>2650</v>
      </c>
      <c r="Q240" s="98">
        <v>0</v>
      </c>
      <c r="R240" s="247">
        <v>800</v>
      </c>
      <c r="S240" s="246">
        <v>0</v>
      </c>
      <c r="T240" s="246">
        <v>0</v>
      </c>
      <c r="U240" s="310" t="s">
        <v>1784</v>
      </c>
      <c r="V240" s="310" t="s">
        <v>34</v>
      </c>
      <c r="W240" s="323"/>
    </row>
    <row r="241" spans="1:23" ht="33.75" customHeight="1" x14ac:dyDescent="0.25">
      <c r="A241" s="308" t="s">
        <v>1285</v>
      </c>
      <c r="B241" s="308" t="s">
        <v>1814</v>
      </c>
      <c r="C241" s="310">
        <v>2019</v>
      </c>
      <c r="D241" s="310" t="s">
        <v>1814</v>
      </c>
      <c r="E241" s="310" t="s">
        <v>1289</v>
      </c>
      <c r="F241" s="310" t="s">
        <v>1289</v>
      </c>
      <c r="G241" s="712" t="s">
        <v>1437</v>
      </c>
      <c r="H241" s="100">
        <v>3900</v>
      </c>
      <c r="I241" s="98">
        <v>0</v>
      </c>
      <c r="J241" s="98">
        <v>0</v>
      </c>
      <c r="K241" s="98">
        <v>0</v>
      </c>
      <c r="L241" s="98">
        <v>0</v>
      </c>
      <c r="M241" s="98">
        <v>0</v>
      </c>
      <c r="N241" s="98">
        <v>0</v>
      </c>
      <c r="O241" s="246">
        <v>3900</v>
      </c>
      <c r="P241" s="98">
        <f t="shared" si="15"/>
        <v>3900</v>
      </c>
      <c r="Q241" s="98">
        <v>0</v>
      </c>
      <c r="R241" s="247">
        <v>0</v>
      </c>
      <c r="S241" s="246">
        <v>0</v>
      </c>
      <c r="T241" s="246">
        <v>0</v>
      </c>
      <c r="U241" s="310" t="s">
        <v>1784</v>
      </c>
      <c r="V241" s="310" t="s">
        <v>34</v>
      </c>
      <c r="W241" s="323"/>
    </row>
    <row r="242" spans="1:23" ht="25.5" x14ac:dyDescent="0.25">
      <c r="A242" s="308" t="s">
        <v>1288</v>
      </c>
      <c r="B242" s="308" t="s">
        <v>1814</v>
      </c>
      <c r="C242" s="310">
        <v>2019</v>
      </c>
      <c r="D242" s="310" t="s">
        <v>1814</v>
      </c>
      <c r="E242" s="310" t="s">
        <v>390</v>
      </c>
      <c r="F242" s="310" t="s">
        <v>390</v>
      </c>
      <c r="G242" s="712" t="s">
        <v>1291</v>
      </c>
      <c r="H242" s="246">
        <v>1200</v>
      </c>
      <c r="I242" s="98">
        <v>0</v>
      </c>
      <c r="J242" s="98">
        <v>0</v>
      </c>
      <c r="K242" s="98">
        <v>0</v>
      </c>
      <c r="L242" s="98">
        <v>0</v>
      </c>
      <c r="M242" s="98">
        <v>0</v>
      </c>
      <c r="N242" s="98">
        <v>0</v>
      </c>
      <c r="O242" s="246">
        <v>1200</v>
      </c>
      <c r="P242" s="98">
        <f t="shared" si="15"/>
        <v>1200</v>
      </c>
      <c r="Q242" s="98">
        <v>0</v>
      </c>
      <c r="R242" s="247">
        <v>0</v>
      </c>
      <c r="S242" s="246">
        <v>0</v>
      </c>
      <c r="T242" s="246">
        <v>0</v>
      </c>
      <c r="U242" s="310" t="s">
        <v>1784</v>
      </c>
      <c r="V242" s="310" t="s">
        <v>34</v>
      </c>
      <c r="W242" s="323" t="s">
        <v>625</v>
      </c>
    </row>
    <row r="243" spans="1:23" ht="24.75" customHeight="1" x14ac:dyDescent="0.25">
      <c r="A243" s="308" t="s">
        <v>1290</v>
      </c>
      <c r="B243" s="308" t="s">
        <v>1814</v>
      </c>
      <c r="C243" s="310">
        <v>2019</v>
      </c>
      <c r="D243" s="310" t="s">
        <v>1814</v>
      </c>
      <c r="E243" s="310" t="s">
        <v>1293</v>
      </c>
      <c r="F243" s="310" t="s">
        <v>1293</v>
      </c>
      <c r="G243" s="712" t="s">
        <v>1294</v>
      </c>
      <c r="H243" s="246">
        <v>3000</v>
      </c>
      <c r="I243" s="98">
        <v>0</v>
      </c>
      <c r="J243" s="98">
        <v>0</v>
      </c>
      <c r="K243" s="98">
        <v>0</v>
      </c>
      <c r="L243" s="98">
        <v>0</v>
      </c>
      <c r="M243" s="98">
        <v>0</v>
      </c>
      <c r="N243" s="98">
        <v>0</v>
      </c>
      <c r="O243" s="246">
        <v>3000</v>
      </c>
      <c r="P243" s="98">
        <f t="shared" si="15"/>
        <v>3000</v>
      </c>
      <c r="Q243" s="98">
        <v>0</v>
      </c>
      <c r="R243" s="247">
        <v>0</v>
      </c>
      <c r="S243" s="246">
        <v>0</v>
      </c>
      <c r="T243" s="246">
        <v>0</v>
      </c>
      <c r="U243" s="310" t="s">
        <v>1784</v>
      </c>
      <c r="V243" s="310" t="s">
        <v>34</v>
      </c>
      <c r="W243" s="323" t="s">
        <v>625</v>
      </c>
    </row>
    <row r="244" spans="1:23" ht="43.5" customHeight="1" x14ac:dyDescent="0.25">
      <c r="A244" s="308" t="s">
        <v>1292</v>
      </c>
      <c r="B244" s="308" t="s">
        <v>1814</v>
      </c>
      <c r="C244" s="310">
        <v>2019</v>
      </c>
      <c r="D244" s="310" t="s">
        <v>1814</v>
      </c>
      <c r="E244" s="310" t="s">
        <v>394</v>
      </c>
      <c r="F244" s="310" t="s">
        <v>394</v>
      </c>
      <c r="G244" s="712" t="s">
        <v>1296</v>
      </c>
      <c r="H244" s="246">
        <v>1600</v>
      </c>
      <c r="I244" s="98">
        <v>0</v>
      </c>
      <c r="J244" s="98">
        <v>0</v>
      </c>
      <c r="K244" s="98">
        <v>0</v>
      </c>
      <c r="L244" s="98">
        <v>0</v>
      </c>
      <c r="M244" s="98">
        <v>0</v>
      </c>
      <c r="N244" s="98">
        <v>0</v>
      </c>
      <c r="O244" s="246">
        <v>1600</v>
      </c>
      <c r="P244" s="98">
        <f t="shared" si="15"/>
        <v>1600</v>
      </c>
      <c r="Q244" s="98">
        <v>0</v>
      </c>
      <c r="R244" s="247">
        <v>0</v>
      </c>
      <c r="S244" s="246">
        <v>0</v>
      </c>
      <c r="T244" s="246">
        <v>0</v>
      </c>
      <c r="U244" s="310" t="s">
        <v>1784</v>
      </c>
      <c r="V244" s="310" t="s">
        <v>34</v>
      </c>
      <c r="W244" s="323" t="s">
        <v>610</v>
      </c>
    </row>
    <row r="245" spans="1:23" ht="63" customHeight="1" x14ac:dyDescent="0.25">
      <c r="A245" s="308" t="s">
        <v>1295</v>
      </c>
      <c r="B245" s="308" t="s">
        <v>1814</v>
      </c>
      <c r="C245" s="310">
        <v>2019</v>
      </c>
      <c r="D245" s="310" t="s">
        <v>1814</v>
      </c>
      <c r="E245" s="310" t="s">
        <v>1298</v>
      </c>
      <c r="F245" s="310" t="s">
        <v>1298</v>
      </c>
      <c r="G245" s="712" t="s">
        <v>1299</v>
      </c>
      <c r="H245" s="246">
        <v>3145</v>
      </c>
      <c r="I245" s="98">
        <v>0</v>
      </c>
      <c r="J245" s="98">
        <v>0</v>
      </c>
      <c r="K245" s="98">
        <v>0</v>
      </c>
      <c r="L245" s="98">
        <v>0</v>
      </c>
      <c r="M245" s="98">
        <v>0</v>
      </c>
      <c r="N245" s="98">
        <v>0</v>
      </c>
      <c r="O245" s="246">
        <v>3145</v>
      </c>
      <c r="P245" s="98">
        <f t="shared" si="15"/>
        <v>3145</v>
      </c>
      <c r="Q245" s="98">
        <v>0</v>
      </c>
      <c r="R245" s="247">
        <v>0</v>
      </c>
      <c r="S245" s="246">
        <v>0</v>
      </c>
      <c r="T245" s="246">
        <v>0</v>
      </c>
      <c r="U245" s="310" t="s">
        <v>1784</v>
      </c>
      <c r="V245" s="310" t="s">
        <v>34</v>
      </c>
      <c r="W245" s="323"/>
    </row>
    <row r="246" spans="1:23" ht="46.5" customHeight="1" x14ac:dyDescent="0.25">
      <c r="A246" s="308" t="s">
        <v>1297</v>
      </c>
      <c r="B246" s="308" t="s">
        <v>1814</v>
      </c>
      <c r="C246" s="310">
        <v>2019</v>
      </c>
      <c r="D246" s="310" t="s">
        <v>1814</v>
      </c>
      <c r="E246" s="310" t="s">
        <v>1301</v>
      </c>
      <c r="F246" s="310" t="s">
        <v>1301</v>
      </c>
      <c r="G246" s="712" t="s">
        <v>1302</v>
      </c>
      <c r="H246" s="246">
        <v>500</v>
      </c>
      <c r="I246" s="98">
        <v>0</v>
      </c>
      <c r="J246" s="98">
        <v>0</v>
      </c>
      <c r="K246" s="98">
        <v>0</v>
      </c>
      <c r="L246" s="98">
        <v>0</v>
      </c>
      <c r="M246" s="98">
        <v>0</v>
      </c>
      <c r="N246" s="98">
        <v>0</v>
      </c>
      <c r="O246" s="246">
        <v>500</v>
      </c>
      <c r="P246" s="98">
        <f t="shared" si="15"/>
        <v>500</v>
      </c>
      <c r="Q246" s="98">
        <v>0</v>
      </c>
      <c r="R246" s="247">
        <v>0</v>
      </c>
      <c r="S246" s="246">
        <v>0</v>
      </c>
      <c r="T246" s="246">
        <v>0</v>
      </c>
      <c r="U246" s="310" t="s">
        <v>1784</v>
      </c>
      <c r="V246" s="310" t="s">
        <v>34</v>
      </c>
      <c r="W246" s="323" t="s">
        <v>610</v>
      </c>
    </row>
    <row r="247" spans="1:23" ht="43.5" customHeight="1" x14ac:dyDescent="0.25">
      <c r="A247" s="308" t="s">
        <v>1300</v>
      </c>
      <c r="B247" s="308" t="s">
        <v>1814</v>
      </c>
      <c r="C247" s="310">
        <v>2019</v>
      </c>
      <c r="D247" s="310" t="s">
        <v>1814</v>
      </c>
      <c r="E247" s="310" t="s">
        <v>1301</v>
      </c>
      <c r="F247" s="310" t="s">
        <v>1301</v>
      </c>
      <c r="G247" s="712" t="s">
        <v>1304</v>
      </c>
      <c r="H247" s="246">
        <v>8750</v>
      </c>
      <c r="I247" s="98">
        <v>0</v>
      </c>
      <c r="J247" s="98">
        <v>0</v>
      </c>
      <c r="K247" s="98">
        <v>0</v>
      </c>
      <c r="L247" s="98">
        <v>0</v>
      </c>
      <c r="M247" s="98">
        <v>0</v>
      </c>
      <c r="N247" s="98">
        <v>0</v>
      </c>
      <c r="O247" s="246">
        <v>8750</v>
      </c>
      <c r="P247" s="98">
        <f t="shared" si="15"/>
        <v>8750</v>
      </c>
      <c r="Q247" s="98">
        <v>0</v>
      </c>
      <c r="R247" s="247">
        <v>0</v>
      </c>
      <c r="S247" s="246">
        <v>0</v>
      </c>
      <c r="T247" s="246">
        <v>0</v>
      </c>
      <c r="U247" s="310" t="s">
        <v>1784</v>
      </c>
      <c r="V247" s="310" t="s">
        <v>34</v>
      </c>
      <c r="W247" s="323" t="s">
        <v>610</v>
      </c>
    </row>
    <row r="248" spans="1:23" ht="33" customHeight="1" x14ac:dyDescent="0.25">
      <c r="A248" s="308" t="s">
        <v>1303</v>
      </c>
      <c r="B248" s="308" t="s">
        <v>1814</v>
      </c>
      <c r="C248" s="310">
        <v>2019</v>
      </c>
      <c r="D248" s="310" t="s">
        <v>1814</v>
      </c>
      <c r="E248" s="310" t="s">
        <v>23</v>
      </c>
      <c r="F248" s="310" t="s">
        <v>470</v>
      </c>
      <c r="G248" s="712" t="s">
        <v>1438</v>
      </c>
      <c r="H248" s="246">
        <v>1100</v>
      </c>
      <c r="I248" s="98">
        <v>0</v>
      </c>
      <c r="J248" s="98">
        <v>0</v>
      </c>
      <c r="K248" s="98">
        <v>0</v>
      </c>
      <c r="L248" s="98">
        <v>0</v>
      </c>
      <c r="M248" s="98">
        <v>0</v>
      </c>
      <c r="N248" s="98">
        <v>0</v>
      </c>
      <c r="O248" s="246">
        <v>1100</v>
      </c>
      <c r="P248" s="98">
        <f t="shared" si="15"/>
        <v>1100</v>
      </c>
      <c r="Q248" s="98">
        <v>0</v>
      </c>
      <c r="R248" s="247">
        <v>0</v>
      </c>
      <c r="S248" s="246">
        <v>0</v>
      </c>
      <c r="T248" s="246">
        <v>0</v>
      </c>
      <c r="U248" s="310" t="s">
        <v>1784</v>
      </c>
      <c r="V248" s="310" t="s">
        <v>34</v>
      </c>
      <c r="W248" s="323"/>
    </row>
    <row r="249" spans="1:23" ht="33" customHeight="1" x14ac:dyDescent="0.25">
      <c r="A249" s="308" t="s">
        <v>1305</v>
      </c>
      <c r="B249" s="308" t="s">
        <v>1814</v>
      </c>
      <c r="C249" s="310">
        <v>2019</v>
      </c>
      <c r="D249" s="310" t="s">
        <v>1814</v>
      </c>
      <c r="E249" s="310" t="s">
        <v>1172</v>
      </c>
      <c r="F249" s="310" t="s">
        <v>1172</v>
      </c>
      <c r="G249" s="712" t="s">
        <v>1307</v>
      </c>
      <c r="H249" s="246">
        <v>200</v>
      </c>
      <c r="I249" s="98">
        <v>0</v>
      </c>
      <c r="J249" s="98">
        <v>0</v>
      </c>
      <c r="K249" s="98">
        <v>0</v>
      </c>
      <c r="L249" s="98">
        <v>0</v>
      </c>
      <c r="M249" s="98">
        <v>0</v>
      </c>
      <c r="N249" s="98">
        <v>0</v>
      </c>
      <c r="O249" s="246">
        <v>200</v>
      </c>
      <c r="P249" s="98">
        <f t="shared" si="15"/>
        <v>200</v>
      </c>
      <c r="Q249" s="98">
        <v>0</v>
      </c>
      <c r="R249" s="247">
        <v>0</v>
      </c>
      <c r="S249" s="246">
        <v>0</v>
      </c>
      <c r="T249" s="246">
        <v>0</v>
      </c>
      <c r="U249" s="310" t="s">
        <v>1784</v>
      </c>
      <c r="V249" s="310" t="s">
        <v>34</v>
      </c>
      <c r="W249" s="323"/>
    </row>
    <row r="250" spans="1:23" ht="33" customHeight="1" x14ac:dyDescent="0.25">
      <c r="A250" s="308" t="s">
        <v>1306</v>
      </c>
      <c r="B250" s="308" t="s">
        <v>1814</v>
      </c>
      <c r="C250" s="310">
        <v>2019</v>
      </c>
      <c r="D250" s="310" t="s">
        <v>1814</v>
      </c>
      <c r="E250" s="310" t="s">
        <v>1309</v>
      </c>
      <c r="F250" s="310" t="s">
        <v>1309</v>
      </c>
      <c r="G250" s="712" t="s">
        <v>1310</v>
      </c>
      <c r="H250" s="246">
        <v>1200</v>
      </c>
      <c r="I250" s="98">
        <v>0</v>
      </c>
      <c r="J250" s="98">
        <v>0</v>
      </c>
      <c r="K250" s="98">
        <v>0</v>
      </c>
      <c r="L250" s="98">
        <v>0</v>
      </c>
      <c r="M250" s="98">
        <v>0</v>
      </c>
      <c r="N250" s="98">
        <v>0</v>
      </c>
      <c r="O250" s="246">
        <v>1200</v>
      </c>
      <c r="P250" s="98">
        <f t="shared" si="15"/>
        <v>1200</v>
      </c>
      <c r="Q250" s="98">
        <v>0</v>
      </c>
      <c r="R250" s="247">
        <v>0</v>
      </c>
      <c r="S250" s="246">
        <v>0</v>
      </c>
      <c r="T250" s="246">
        <v>0</v>
      </c>
      <c r="U250" s="310" t="s">
        <v>1784</v>
      </c>
      <c r="V250" s="310" t="s">
        <v>34</v>
      </c>
      <c r="W250" s="323"/>
    </row>
    <row r="251" spans="1:23" ht="33" customHeight="1" x14ac:dyDescent="0.25">
      <c r="A251" s="308" t="s">
        <v>1308</v>
      </c>
      <c r="B251" s="308" t="s">
        <v>1814</v>
      </c>
      <c r="C251" s="310">
        <v>2019</v>
      </c>
      <c r="D251" s="310" t="s">
        <v>1814</v>
      </c>
      <c r="E251" s="310" t="s">
        <v>535</v>
      </c>
      <c r="F251" s="310" t="s">
        <v>535</v>
      </c>
      <c r="G251" s="712" t="s">
        <v>1312</v>
      </c>
      <c r="H251" s="246">
        <v>490</v>
      </c>
      <c r="I251" s="98">
        <v>0</v>
      </c>
      <c r="J251" s="98">
        <v>0</v>
      </c>
      <c r="K251" s="98">
        <v>0</v>
      </c>
      <c r="L251" s="98">
        <v>0</v>
      </c>
      <c r="M251" s="98">
        <v>0</v>
      </c>
      <c r="N251" s="98">
        <v>0</v>
      </c>
      <c r="O251" s="246">
        <v>490</v>
      </c>
      <c r="P251" s="98">
        <f t="shared" si="15"/>
        <v>490</v>
      </c>
      <c r="Q251" s="98">
        <v>0</v>
      </c>
      <c r="R251" s="247">
        <v>0</v>
      </c>
      <c r="S251" s="246">
        <v>0</v>
      </c>
      <c r="T251" s="246">
        <v>0</v>
      </c>
      <c r="U251" s="310" t="s">
        <v>1784</v>
      </c>
      <c r="V251" s="310" t="s">
        <v>34</v>
      </c>
      <c r="W251" s="323"/>
    </row>
    <row r="252" spans="1:23" ht="33" customHeight="1" x14ac:dyDescent="0.25">
      <c r="A252" s="308" t="s">
        <v>1311</v>
      </c>
      <c r="B252" s="308" t="s">
        <v>1814</v>
      </c>
      <c r="C252" s="310">
        <v>2019</v>
      </c>
      <c r="D252" s="310" t="s">
        <v>1814</v>
      </c>
      <c r="E252" s="310" t="s">
        <v>1314</v>
      </c>
      <c r="F252" s="310" t="s">
        <v>1314</v>
      </c>
      <c r="G252" s="712" t="s">
        <v>1315</v>
      </c>
      <c r="H252" s="246">
        <v>4847.75</v>
      </c>
      <c r="I252" s="98">
        <v>0</v>
      </c>
      <c r="J252" s="98">
        <v>0</v>
      </c>
      <c r="K252" s="98">
        <v>0</v>
      </c>
      <c r="L252" s="98">
        <v>0</v>
      </c>
      <c r="M252" s="98">
        <v>0</v>
      </c>
      <c r="N252" s="98">
        <v>0</v>
      </c>
      <c r="O252" s="246">
        <v>2773.96</v>
      </c>
      <c r="P252" s="98">
        <f t="shared" si="15"/>
        <v>2773.96</v>
      </c>
      <c r="Q252" s="98">
        <v>0</v>
      </c>
      <c r="R252" s="247">
        <v>2073.79</v>
      </c>
      <c r="S252" s="246">
        <v>0</v>
      </c>
      <c r="T252" s="246">
        <v>0</v>
      </c>
      <c r="U252" s="310" t="s">
        <v>1784</v>
      </c>
      <c r="V252" s="310" t="s">
        <v>34</v>
      </c>
      <c r="W252" s="323"/>
    </row>
    <row r="253" spans="1:23" ht="33" customHeight="1" x14ac:dyDescent="0.25">
      <c r="A253" s="308" t="s">
        <v>1313</v>
      </c>
      <c r="B253" s="308" t="s">
        <v>1814</v>
      </c>
      <c r="C253" s="310">
        <v>2019</v>
      </c>
      <c r="D253" s="310" t="s">
        <v>1814</v>
      </c>
      <c r="E253" s="310" t="s">
        <v>1317</v>
      </c>
      <c r="F253" s="310" t="s">
        <v>1318</v>
      </c>
      <c r="G253" s="758" t="s">
        <v>1319</v>
      </c>
      <c r="H253" s="246">
        <v>898.97</v>
      </c>
      <c r="I253" s="98">
        <v>0</v>
      </c>
      <c r="J253" s="98">
        <v>0</v>
      </c>
      <c r="K253" s="98">
        <v>0</v>
      </c>
      <c r="L253" s="98">
        <v>0</v>
      </c>
      <c r="M253" s="98">
        <v>0</v>
      </c>
      <c r="N253" s="98">
        <v>0</v>
      </c>
      <c r="O253" s="246">
        <v>898.97</v>
      </c>
      <c r="P253" s="98">
        <f t="shared" si="15"/>
        <v>898.97</v>
      </c>
      <c r="Q253" s="98">
        <v>0</v>
      </c>
      <c r="R253" s="247">
        <v>0</v>
      </c>
      <c r="S253" s="246">
        <v>0</v>
      </c>
      <c r="T253" s="246">
        <v>0</v>
      </c>
      <c r="U253" s="310" t="s">
        <v>1784</v>
      </c>
      <c r="V253" s="310" t="s">
        <v>34</v>
      </c>
      <c r="W253" s="323" t="s">
        <v>625</v>
      </c>
    </row>
    <row r="254" spans="1:23" ht="33" customHeight="1" x14ac:dyDescent="0.25">
      <c r="A254" s="308" t="s">
        <v>1316</v>
      </c>
      <c r="B254" s="308" t="s">
        <v>1814</v>
      </c>
      <c r="C254" s="310">
        <v>2019</v>
      </c>
      <c r="D254" s="310" t="s">
        <v>1814</v>
      </c>
      <c r="E254" s="310" t="s">
        <v>23</v>
      </c>
      <c r="F254" s="310" t="s">
        <v>1321</v>
      </c>
      <c r="G254" s="712" t="s">
        <v>1322</v>
      </c>
      <c r="H254" s="246">
        <v>18000</v>
      </c>
      <c r="I254" s="98">
        <v>0</v>
      </c>
      <c r="J254" s="98">
        <v>0</v>
      </c>
      <c r="K254" s="98">
        <v>0</v>
      </c>
      <c r="L254" s="98">
        <v>0</v>
      </c>
      <c r="M254" s="98">
        <v>0</v>
      </c>
      <c r="N254" s="98">
        <v>0</v>
      </c>
      <c r="O254" s="246">
        <v>10000</v>
      </c>
      <c r="P254" s="98">
        <f t="shared" si="15"/>
        <v>10000</v>
      </c>
      <c r="Q254" s="98">
        <v>0</v>
      </c>
      <c r="R254" s="247">
        <v>0</v>
      </c>
      <c r="S254" s="246">
        <v>8000</v>
      </c>
      <c r="T254" s="246">
        <v>0</v>
      </c>
      <c r="U254" s="310" t="s">
        <v>1784</v>
      </c>
      <c r="V254" s="310" t="s">
        <v>34</v>
      </c>
      <c r="W254" s="323"/>
    </row>
    <row r="255" spans="1:23" ht="33" customHeight="1" x14ac:dyDescent="0.25">
      <c r="A255" s="308" t="s">
        <v>1320</v>
      </c>
      <c r="B255" s="308" t="s">
        <v>1814</v>
      </c>
      <c r="C255" s="310">
        <v>2019</v>
      </c>
      <c r="D255" s="310" t="s">
        <v>1814</v>
      </c>
      <c r="E255" s="310" t="s">
        <v>1324</v>
      </c>
      <c r="F255" s="310" t="s">
        <v>1324</v>
      </c>
      <c r="G255" s="712" t="s">
        <v>1325</v>
      </c>
      <c r="H255" s="246">
        <v>3000</v>
      </c>
      <c r="I255" s="98">
        <v>0</v>
      </c>
      <c r="J255" s="98">
        <v>0</v>
      </c>
      <c r="K255" s="98">
        <v>0</v>
      </c>
      <c r="L255" s="98">
        <v>0</v>
      </c>
      <c r="M255" s="98">
        <v>0</v>
      </c>
      <c r="N255" s="98">
        <v>0</v>
      </c>
      <c r="O255" s="246">
        <v>3000</v>
      </c>
      <c r="P255" s="98">
        <f t="shared" si="15"/>
        <v>3000</v>
      </c>
      <c r="Q255" s="98">
        <v>0</v>
      </c>
      <c r="R255" s="247">
        <v>0</v>
      </c>
      <c r="S255" s="246">
        <v>0</v>
      </c>
      <c r="T255" s="246">
        <v>0</v>
      </c>
      <c r="U255" s="310" t="s">
        <v>1784</v>
      </c>
      <c r="V255" s="310" t="s">
        <v>34</v>
      </c>
      <c r="W255" s="323" t="s">
        <v>610</v>
      </c>
    </row>
    <row r="256" spans="1:23" ht="44.25" customHeight="1" x14ac:dyDescent="0.25">
      <c r="A256" s="308" t="s">
        <v>1323</v>
      </c>
      <c r="B256" s="308" t="s">
        <v>1814</v>
      </c>
      <c r="C256" s="310">
        <v>2019</v>
      </c>
      <c r="D256" s="310" t="s">
        <v>1814</v>
      </c>
      <c r="E256" s="310" t="s">
        <v>23</v>
      </c>
      <c r="F256" s="310" t="s">
        <v>1327</v>
      </c>
      <c r="G256" s="712" t="s">
        <v>1328</v>
      </c>
      <c r="H256" s="246">
        <v>10000</v>
      </c>
      <c r="I256" s="98">
        <v>0</v>
      </c>
      <c r="J256" s="98">
        <v>0</v>
      </c>
      <c r="K256" s="98">
        <v>0</v>
      </c>
      <c r="L256" s="98">
        <v>0</v>
      </c>
      <c r="M256" s="98">
        <v>0</v>
      </c>
      <c r="N256" s="98">
        <v>0</v>
      </c>
      <c r="O256" s="246">
        <v>10000</v>
      </c>
      <c r="P256" s="98">
        <f t="shared" si="15"/>
        <v>10000</v>
      </c>
      <c r="Q256" s="98">
        <v>0</v>
      </c>
      <c r="R256" s="247">
        <v>0</v>
      </c>
      <c r="S256" s="246">
        <v>0</v>
      </c>
      <c r="T256" s="246">
        <v>0</v>
      </c>
      <c r="U256" s="310" t="s">
        <v>1784</v>
      </c>
      <c r="V256" s="310" t="s">
        <v>34</v>
      </c>
      <c r="W256" s="323"/>
    </row>
    <row r="257" spans="1:23" ht="44.25" customHeight="1" x14ac:dyDescent="0.25">
      <c r="A257" s="308" t="s">
        <v>1326</v>
      </c>
      <c r="B257" s="308" t="s">
        <v>1814</v>
      </c>
      <c r="C257" s="310">
        <v>2019</v>
      </c>
      <c r="D257" s="310" t="s">
        <v>1814</v>
      </c>
      <c r="E257" s="310" t="s">
        <v>1327</v>
      </c>
      <c r="F257" s="310" t="s">
        <v>1327</v>
      </c>
      <c r="G257" s="712" t="s">
        <v>1330</v>
      </c>
      <c r="H257" s="246">
        <v>1000</v>
      </c>
      <c r="I257" s="98">
        <v>0</v>
      </c>
      <c r="J257" s="98">
        <v>0</v>
      </c>
      <c r="K257" s="98">
        <v>0</v>
      </c>
      <c r="L257" s="98">
        <v>0</v>
      </c>
      <c r="M257" s="98">
        <v>0</v>
      </c>
      <c r="N257" s="98">
        <v>0</v>
      </c>
      <c r="O257" s="246">
        <v>1000</v>
      </c>
      <c r="P257" s="98">
        <f t="shared" si="15"/>
        <v>1000</v>
      </c>
      <c r="Q257" s="98">
        <v>0</v>
      </c>
      <c r="R257" s="247">
        <v>0</v>
      </c>
      <c r="S257" s="246">
        <v>0</v>
      </c>
      <c r="T257" s="246">
        <v>0</v>
      </c>
      <c r="U257" s="310" t="s">
        <v>1784</v>
      </c>
      <c r="V257" s="310" t="s">
        <v>34</v>
      </c>
      <c r="W257" s="323"/>
    </row>
    <row r="258" spans="1:23" ht="44.25" customHeight="1" x14ac:dyDescent="0.25">
      <c r="A258" s="308" t="s">
        <v>1329</v>
      </c>
      <c r="B258" s="308" t="s">
        <v>1814</v>
      </c>
      <c r="C258" s="310">
        <v>2019</v>
      </c>
      <c r="D258" s="310" t="s">
        <v>1814</v>
      </c>
      <c r="E258" s="310" t="s">
        <v>1332</v>
      </c>
      <c r="F258" s="310" t="s">
        <v>1332</v>
      </c>
      <c r="G258" s="712" t="s">
        <v>1333</v>
      </c>
      <c r="H258" s="246">
        <v>1500</v>
      </c>
      <c r="I258" s="98">
        <v>0</v>
      </c>
      <c r="J258" s="98">
        <v>0</v>
      </c>
      <c r="K258" s="98">
        <v>0</v>
      </c>
      <c r="L258" s="98">
        <v>0</v>
      </c>
      <c r="M258" s="98">
        <v>0</v>
      </c>
      <c r="N258" s="98">
        <v>0</v>
      </c>
      <c r="O258" s="246">
        <v>1500</v>
      </c>
      <c r="P258" s="98">
        <f t="shared" si="15"/>
        <v>1500</v>
      </c>
      <c r="Q258" s="98">
        <v>0</v>
      </c>
      <c r="R258" s="247">
        <v>0</v>
      </c>
      <c r="S258" s="246">
        <v>0</v>
      </c>
      <c r="T258" s="246">
        <v>0</v>
      </c>
      <c r="U258" s="310" t="s">
        <v>1784</v>
      </c>
      <c r="V258" s="310" t="s">
        <v>34</v>
      </c>
      <c r="W258" s="323"/>
    </row>
    <row r="259" spans="1:23" ht="33" customHeight="1" x14ac:dyDescent="0.25">
      <c r="A259" s="308" t="s">
        <v>1331</v>
      </c>
      <c r="B259" s="308" t="s">
        <v>1814</v>
      </c>
      <c r="C259" s="310">
        <v>2019</v>
      </c>
      <c r="D259" s="310" t="s">
        <v>1814</v>
      </c>
      <c r="E259" s="310" t="s">
        <v>503</v>
      </c>
      <c r="F259" s="310" t="s">
        <v>503</v>
      </c>
      <c r="G259" s="712" t="s">
        <v>1335</v>
      </c>
      <c r="H259" s="246">
        <v>1000</v>
      </c>
      <c r="I259" s="98">
        <v>0</v>
      </c>
      <c r="J259" s="98">
        <v>0</v>
      </c>
      <c r="K259" s="98">
        <v>0</v>
      </c>
      <c r="L259" s="98">
        <v>0</v>
      </c>
      <c r="M259" s="98">
        <v>0</v>
      </c>
      <c r="N259" s="98">
        <v>0</v>
      </c>
      <c r="O259" s="246">
        <v>1000</v>
      </c>
      <c r="P259" s="98">
        <f t="shared" si="15"/>
        <v>1000</v>
      </c>
      <c r="Q259" s="98">
        <v>0</v>
      </c>
      <c r="R259" s="247">
        <v>0</v>
      </c>
      <c r="S259" s="246">
        <v>0</v>
      </c>
      <c r="T259" s="246">
        <v>0</v>
      </c>
      <c r="U259" s="310" t="s">
        <v>1784</v>
      </c>
      <c r="V259" s="310" t="s">
        <v>34</v>
      </c>
      <c r="W259" s="323" t="s">
        <v>625</v>
      </c>
    </row>
    <row r="260" spans="1:23" ht="33" customHeight="1" x14ac:dyDescent="0.25">
      <c r="A260" s="308" t="s">
        <v>1334</v>
      </c>
      <c r="B260" s="308" t="s">
        <v>1814</v>
      </c>
      <c r="C260" s="310">
        <v>2019</v>
      </c>
      <c r="D260" s="310" t="s">
        <v>1814</v>
      </c>
      <c r="E260" s="310" t="s">
        <v>23</v>
      </c>
      <c r="F260" s="310" t="s">
        <v>1337</v>
      </c>
      <c r="G260" s="712" t="s">
        <v>1173</v>
      </c>
      <c r="H260" s="246">
        <v>27969.15</v>
      </c>
      <c r="I260" s="98">
        <v>0</v>
      </c>
      <c r="J260" s="98">
        <v>0</v>
      </c>
      <c r="K260" s="98">
        <v>0</v>
      </c>
      <c r="L260" s="98">
        <v>0</v>
      </c>
      <c r="M260" s="98">
        <v>0</v>
      </c>
      <c r="N260" s="98">
        <v>0</v>
      </c>
      <c r="O260" s="246">
        <v>13985.15</v>
      </c>
      <c r="P260" s="98">
        <f t="shared" si="15"/>
        <v>13985.15</v>
      </c>
      <c r="Q260" s="98">
        <v>0</v>
      </c>
      <c r="R260" s="247">
        <v>0</v>
      </c>
      <c r="S260" s="246">
        <v>13984</v>
      </c>
      <c r="T260" s="246">
        <v>0</v>
      </c>
      <c r="U260" s="310" t="s">
        <v>1784</v>
      </c>
      <c r="V260" s="310" t="s">
        <v>34</v>
      </c>
      <c r="W260" s="323"/>
    </row>
    <row r="261" spans="1:23" ht="33" customHeight="1" x14ac:dyDescent="0.25">
      <c r="A261" s="308" t="s">
        <v>1336</v>
      </c>
      <c r="B261" s="308" t="s">
        <v>1814</v>
      </c>
      <c r="C261" s="310">
        <v>2019</v>
      </c>
      <c r="D261" s="310" t="s">
        <v>1814</v>
      </c>
      <c r="E261" s="310" t="s">
        <v>545</v>
      </c>
      <c r="F261" s="310" t="s">
        <v>545</v>
      </c>
      <c r="G261" s="712" t="s">
        <v>1339</v>
      </c>
      <c r="H261" s="246">
        <v>424</v>
      </c>
      <c r="I261" s="98">
        <v>0</v>
      </c>
      <c r="J261" s="98">
        <v>0</v>
      </c>
      <c r="K261" s="98">
        <v>0</v>
      </c>
      <c r="L261" s="98">
        <v>0</v>
      </c>
      <c r="M261" s="98">
        <v>0</v>
      </c>
      <c r="N261" s="98">
        <v>0</v>
      </c>
      <c r="O261" s="246">
        <v>324</v>
      </c>
      <c r="P261" s="98">
        <f t="shared" si="15"/>
        <v>324</v>
      </c>
      <c r="Q261" s="98">
        <v>0</v>
      </c>
      <c r="R261" s="247">
        <v>100</v>
      </c>
      <c r="S261" s="246">
        <v>0</v>
      </c>
      <c r="T261" s="246">
        <v>0</v>
      </c>
      <c r="U261" s="310" t="s">
        <v>1784</v>
      </c>
      <c r="V261" s="310" t="s">
        <v>34</v>
      </c>
      <c r="W261" s="323"/>
    </row>
    <row r="262" spans="1:23" ht="43.5" customHeight="1" thickBot="1" x14ac:dyDescent="0.3">
      <c r="A262" s="457" t="s">
        <v>1338</v>
      </c>
      <c r="B262" s="457" t="s">
        <v>1814</v>
      </c>
      <c r="C262" s="632">
        <v>2019</v>
      </c>
      <c r="D262" s="632" t="s">
        <v>1814</v>
      </c>
      <c r="E262" s="632" t="s">
        <v>423</v>
      </c>
      <c r="F262" s="632" t="s">
        <v>423</v>
      </c>
      <c r="G262" s="924" t="s">
        <v>1340</v>
      </c>
      <c r="H262" s="925">
        <v>4500</v>
      </c>
      <c r="I262" s="165">
        <v>0</v>
      </c>
      <c r="J262" s="165">
        <v>0</v>
      </c>
      <c r="K262" s="165">
        <v>0</v>
      </c>
      <c r="L262" s="165">
        <v>0</v>
      </c>
      <c r="M262" s="165">
        <v>0</v>
      </c>
      <c r="N262" s="165">
        <v>0</v>
      </c>
      <c r="O262" s="925">
        <v>4500</v>
      </c>
      <c r="P262" s="165">
        <f t="shared" si="15"/>
        <v>4500</v>
      </c>
      <c r="Q262" s="165">
        <v>0</v>
      </c>
      <c r="R262" s="908">
        <v>0</v>
      </c>
      <c r="S262" s="925">
        <v>0</v>
      </c>
      <c r="T262" s="925">
        <v>0</v>
      </c>
      <c r="U262" s="632" t="s">
        <v>1784</v>
      </c>
      <c r="V262" s="632" t="s">
        <v>34</v>
      </c>
      <c r="W262" s="566" t="s">
        <v>610</v>
      </c>
    </row>
    <row r="263" spans="1:23" ht="42" customHeight="1" thickBot="1" x14ac:dyDescent="0.3">
      <c r="A263" s="311" t="s">
        <v>1784</v>
      </c>
      <c r="B263" s="201" t="s">
        <v>1784</v>
      </c>
      <c r="C263" s="295" t="s">
        <v>1784</v>
      </c>
      <c r="D263" s="295" t="s">
        <v>1784</v>
      </c>
      <c r="E263" s="640" t="s">
        <v>1784</v>
      </c>
      <c r="F263" s="641" t="s">
        <v>1784</v>
      </c>
      <c r="G263" s="713" t="s">
        <v>559</v>
      </c>
      <c r="H263" s="186">
        <f t="shared" ref="H263:T263" si="16">SUM(H141:H262)</f>
        <v>872729.85751</v>
      </c>
      <c r="I263" s="187">
        <f t="shared" si="16"/>
        <v>61152.666489999996</v>
      </c>
      <c r="J263" s="186">
        <f t="shared" si="16"/>
        <v>18554.428339999999</v>
      </c>
      <c r="K263" s="186">
        <f t="shared" si="16"/>
        <v>64555.298000000003</v>
      </c>
      <c r="L263" s="186">
        <f t="shared" si="16"/>
        <v>116676.37599999999</v>
      </c>
      <c r="M263" s="187">
        <f t="shared" si="16"/>
        <v>117634.31300000001</v>
      </c>
      <c r="N263" s="208">
        <f t="shared" si="16"/>
        <v>378147.59033999994</v>
      </c>
      <c r="O263" s="188">
        <f t="shared" si="16"/>
        <v>160785.46099999998</v>
      </c>
      <c r="P263" s="186">
        <f t="shared" si="16"/>
        <v>538933.05134000001</v>
      </c>
      <c r="Q263" s="186">
        <f t="shared" si="16"/>
        <v>0</v>
      </c>
      <c r="R263" s="186">
        <f t="shared" si="16"/>
        <v>16436.79</v>
      </c>
      <c r="S263" s="186">
        <f t="shared" si="16"/>
        <v>206562.38799999998</v>
      </c>
      <c r="T263" s="186">
        <f t="shared" si="16"/>
        <v>49644.959999999999</v>
      </c>
      <c r="U263" s="351" t="s">
        <v>1784</v>
      </c>
      <c r="V263" s="189" t="s">
        <v>1784</v>
      </c>
      <c r="W263" s="201" t="s">
        <v>1784</v>
      </c>
    </row>
    <row r="264" spans="1:23" s="412" customFormat="1" ht="33" customHeight="1" x14ac:dyDescent="0.2">
      <c r="A264" s="319" t="s">
        <v>560</v>
      </c>
      <c r="B264" s="305" t="s">
        <v>561</v>
      </c>
      <c r="C264" s="306">
        <v>2011</v>
      </c>
      <c r="D264" s="306" t="s">
        <v>562</v>
      </c>
      <c r="E264" s="320" t="s">
        <v>23</v>
      </c>
      <c r="F264" s="672" t="s">
        <v>563</v>
      </c>
      <c r="G264" s="753" t="s">
        <v>564</v>
      </c>
      <c r="H264" s="214">
        <v>43778.67959</v>
      </c>
      <c r="I264" s="214">
        <v>23086.086420000003</v>
      </c>
      <c r="J264" s="215">
        <v>100</v>
      </c>
      <c r="K264" s="216">
        <v>1500</v>
      </c>
      <c r="L264" s="215">
        <v>0</v>
      </c>
      <c r="M264" s="217">
        <v>1400</v>
      </c>
      <c r="N264" s="215">
        <v>8800</v>
      </c>
      <c r="O264" s="215">
        <v>-5800</v>
      </c>
      <c r="P264" s="608">
        <f t="shared" ref="P264:P311" si="17">N264+O264</f>
        <v>3000</v>
      </c>
      <c r="Q264" s="215">
        <v>0</v>
      </c>
      <c r="R264" s="217">
        <v>0</v>
      </c>
      <c r="S264" s="215">
        <v>8850</v>
      </c>
      <c r="T264" s="221">
        <v>8842.5931700000001</v>
      </c>
      <c r="U264" s="356" t="s">
        <v>565</v>
      </c>
      <c r="V264" s="306" t="s">
        <v>25</v>
      </c>
      <c r="W264" s="321" t="s">
        <v>1811</v>
      </c>
    </row>
    <row r="265" spans="1:23" s="418" customFormat="1" ht="33" customHeight="1" x14ac:dyDescent="0.2">
      <c r="A265" s="145" t="s">
        <v>566</v>
      </c>
      <c r="B265" s="312" t="s">
        <v>567</v>
      </c>
      <c r="C265" s="137">
        <v>2013</v>
      </c>
      <c r="D265" s="137" t="s">
        <v>568</v>
      </c>
      <c r="E265" s="138" t="s">
        <v>569</v>
      </c>
      <c r="F265" s="139" t="s">
        <v>569</v>
      </c>
      <c r="G265" s="759" t="s">
        <v>570</v>
      </c>
      <c r="H265" s="35">
        <v>200</v>
      </c>
      <c r="I265" s="35">
        <v>200</v>
      </c>
      <c r="J265" s="37">
        <v>0</v>
      </c>
      <c r="K265" s="72">
        <v>0</v>
      </c>
      <c r="L265" s="37">
        <v>0</v>
      </c>
      <c r="M265" s="36">
        <v>0</v>
      </c>
      <c r="N265" s="38">
        <v>0</v>
      </c>
      <c r="O265" s="25">
        <v>0</v>
      </c>
      <c r="P265" s="38">
        <f t="shared" si="17"/>
        <v>0</v>
      </c>
      <c r="Q265" s="38">
        <v>0</v>
      </c>
      <c r="R265" s="36">
        <v>0</v>
      </c>
      <c r="S265" s="37">
        <v>0</v>
      </c>
      <c r="T265" s="73">
        <v>0</v>
      </c>
      <c r="U265" s="307" t="s">
        <v>571</v>
      </c>
      <c r="V265" s="137" t="s">
        <v>77</v>
      </c>
      <c r="W265" s="136" t="s">
        <v>1784</v>
      </c>
    </row>
    <row r="266" spans="1:23" s="418" customFormat="1" ht="33" customHeight="1" x14ac:dyDescent="0.2">
      <c r="A266" s="145" t="s">
        <v>572</v>
      </c>
      <c r="B266" s="312" t="s">
        <v>573</v>
      </c>
      <c r="C266" s="137">
        <v>2016</v>
      </c>
      <c r="D266" s="137" t="s">
        <v>46</v>
      </c>
      <c r="E266" s="138" t="s">
        <v>574</v>
      </c>
      <c r="F266" s="147" t="s">
        <v>574</v>
      </c>
      <c r="G266" s="759" t="s">
        <v>575</v>
      </c>
      <c r="H266" s="35">
        <v>199.976</v>
      </c>
      <c r="I266" s="35">
        <v>199.976</v>
      </c>
      <c r="J266" s="37">
        <v>0</v>
      </c>
      <c r="K266" s="72">
        <v>0</v>
      </c>
      <c r="L266" s="37">
        <v>0</v>
      </c>
      <c r="M266" s="36">
        <v>0</v>
      </c>
      <c r="N266" s="38">
        <v>0</v>
      </c>
      <c r="O266" s="25">
        <v>0</v>
      </c>
      <c r="P266" s="74">
        <f t="shared" si="17"/>
        <v>0</v>
      </c>
      <c r="Q266" s="38">
        <v>0</v>
      </c>
      <c r="R266" s="36">
        <v>0</v>
      </c>
      <c r="S266" s="37">
        <v>0</v>
      </c>
      <c r="T266" s="73">
        <v>0</v>
      </c>
      <c r="U266" s="307" t="s">
        <v>571</v>
      </c>
      <c r="V266" s="137" t="s">
        <v>77</v>
      </c>
      <c r="W266" s="136" t="s">
        <v>1784</v>
      </c>
    </row>
    <row r="267" spans="1:23" ht="33" customHeight="1" x14ac:dyDescent="0.25">
      <c r="A267" s="142" t="s">
        <v>576</v>
      </c>
      <c r="B267" s="163" t="s">
        <v>577</v>
      </c>
      <c r="C267" s="12">
        <v>2016</v>
      </c>
      <c r="D267" s="12" t="s">
        <v>318</v>
      </c>
      <c r="E267" s="134" t="s">
        <v>578</v>
      </c>
      <c r="F267" s="135" t="s">
        <v>578</v>
      </c>
      <c r="G267" s="727" t="s">
        <v>579</v>
      </c>
      <c r="H267" s="39">
        <v>1800</v>
      </c>
      <c r="I267" s="39">
        <v>1584</v>
      </c>
      <c r="J267" s="41">
        <v>0</v>
      </c>
      <c r="K267" s="55">
        <v>0</v>
      </c>
      <c r="L267" s="41">
        <v>216</v>
      </c>
      <c r="M267" s="40">
        <v>0</v>
      </c>
      <c r="N267" s="9">
        <v>216</v>
      </c>
      <c r="O267" s="24">
        <v>0</v>
      </c>
      <c r="P267" s="9">
        <f t="shared" si="17"/>
        <v>216</v>
      </c>
      <c r="Q267" s="75">
        <v>0</v>
      </c>
      <c r="R267" s="40">
        <v>0</v>
      </c>
      <c r="S267" s="41">
        <v>0</v>
      </c>
      <c r="T267" s="626">
        <v>0</v>
      </c>
      <c r="U267" s="12" t="s">
        <v>1806</v>
      </c>
      <c r="V267" s="12" t="s">
        <v>34</v>
      </c>
      <c r="W267" s="224" t="s">
        <v>1184</v>
      </c>
    </row>
    <row r="268" spans="1:23" ht="33" customHeight="1" x14ac:dyDescent="0.25">
      <c r="A268" s="142" t="s">
        <v>580</v>
      </c>
      <c r="B268" s="163" t="s">
        <v>581</v>
      </c>
      <c r="C268" s="12">
        <v>2017</v>
      </c>
      <c r="D268" s="12" t="s">
        <v>332</v>
      </c>
      <c r="E268" s="134" t="s">
        <v>582</v>
      </c>
      <c r="F268" s="135" t="s">
        <v>582</v>
      </c>
      <c r="G268" s="727" t="s">
        <v>583</v>
      </c>
      <c r="H268" s="39">
        <v>16987.48</v>
      </c>
      <c r="I268" s="39">
        <v>750.52</v>
      </c>
      <c r="J268" s="41">
        <v>0</v>
      </c>
      <c r="K268" s="55">
        <v>1236.9599999999991</v>
      </c>
      <c r="L268" s="41">
        <v>5000</v>
      </c>
      <c r="M268" s="40">
        <v>5000</v>
      </c>
      <c r="N268" s="9">
        <v>11236.96</v>
      </c>
      <c r="O268" s="24">
        <v>0</v>
      </c>
      <c r="P268" s="9">
        <f t="shared" si="17"/>
        <v>11236.96</v>
      </c>
      <c r="Q268" s="42">
        <v>0</v>
      </c>
      <c r="R268" s="40">
        <v>0</v>
      </c>
      <c r="S268" s="41">
        <v>5000</v>
      </c>
      <c r="T268" s="626">
        <v>0</v>
      </c>
      <c r="U268" s="328" t="s">
        <v>1784</v>
      </c>
      <c r="V268" s="12" t="s">
        <v>25</v>
      </c>
      <c r="W268" s="224" t="s">
        <v>1841</v>
      </c>
    </row>
    <row r="269" spans="1:23" ht="46.5" customHeight="1" x14ac:dyDescent="0.25">
      <c r="A269" s="142" t="s">
        <v>584</v>
      </c>
      <c r="B269" s="163" t="s">
        <v>585</v>
      </c>
      <c r="C269" s="12">
        <v>2017</v>
      </c>
      <c r="D269" s="11" t="s">
        <v>332</v>
      </c>
      <c r="E269" s="134" t="s">
        <v>586</v>
      </c>
      <c r="F269" s="135" t="s">
        <v>586</v>
      </c>
      <c r="G269" s="727" t="s">
        <v>587</v>
      </c>
      <c r="H269" s="39">
        <v>2359.5</v>
      </c>
      <c r="I269" s="39">
        <v>1843.8889999999999</v>
      </c>
      <c r="J269" s="41">
        <v>0</v>
      </c>
      <c r="K269" s="55">
        <v>200</v>
      </c>
      <c r="L269" s="41">
        <v>315.6110000000001</v>
      </c>
      <c r="M269" s="40">
        <v>0</v>
      </c>
      <c r="N269" s="9">
        <v>515.6110000000001</v>
      </c>
      <c r="O269" s="24">
        <v>0</v>
      </c>
      <c r="P269" s="9">
        <f t="shared" si="17"/>
        <v>515.6110000000001</v>
      </c>
      <c r="Q269" s="75">
        <v>0</v>
      </c>
      <c r="R269" s="40">
        <v>0</v>
      </c>
      <c r="S269" s="41">
        <v>0</v>
      </c>
      <c r="T269" s="76">
        <v>0</v>
      </c>
      <c r="U269" s="328" t="s">
        <v>1784</v>
      </c>
      <c r="V269" s="12" t="s">
        <v>64</v>
      </c>
      <c r="W269" s="224" t="s">
        <v>588</v>
      </c>
    </row>
    <row r="270" spans="1:23" ht="37.5" customHeight="1" x14ac:dyDescent="0.25">
      <c r="A270" s="142" t="s">
        <v>589</v>
      </c>
      <c r="B270" s="163" t="s">
        <v>590</v>
      </c>
      <c r="C270" s="12">
        <v>2017</v>
      </c>
      <c r="D270" s="12" t="s">
        <v>332</v>
      </c>
      <c r="E270" s="134" t="s">
        <v>591</v>
      </c>
      <c r="F270" s="135" t="s">
        <v>591</v>
      </c>
      <c r="G270" s="727" t="s">
        <v>592</v>
      </c>
      <c r="H270" s="39">
        <v>1452</v>
      </c>
      <c r="I270" s="39">
        <v>1064.8</v>
      </c>
      <c r="J270" s="41">
        <v>0</v>
      </c>
      <c r="K270" s="55">
        <v>250</v>
      </c>
      <c r="L270" s="41">
        <v>0</v>
      </c>
      <c r="M270" s="40">
        <v>0</v>
      </c>
      <c r="N270" s="9">
        <v>250</v>
      </c>
      <c r="O270" s="24">
        <v>0</v>
      </c>
      <c r="P270" s="9">
        <f t="shared" si="17"/>
        <v>250</v>
      </c>
      <c r="Q270" s="75">
        <v>0</v>
      </c>
      <c r="R270" s="40">
        <v>0</v>
      </c>
      <c r="S270" s="41">
        <v>137.19999999999999</v>
      </c>
      <c r="T270" s="76">
        <v>0</v>
      </c>
      <c r="U270" s="113" t="s">
        <v>1784</v>
      </c>
      <c r="V270" s="12" t="s">
        <v>64</v>
      </c>
      <c r="W270" s="224" t="s">
        <v>593</v>
      </c>
    </row>
    <row r="271" spans="1:23" ht="45" customHeight="1" x14ac:dyDescent="0.25">
      <c r="A271" s="142" t="s">
        <v>594</v>
      </c>
      <c r="B271" s="163" t="s">
        <v>595</v>
      </c>
      <c r="C271" s="11">
        <v>2017</v>
      </c>
      <c r="D271" s="12" t="s">
        <v>596</v>
      </c>
      <c r="E271" s="134" t="s">
        <v>597</v>
      </c>
      <c r="F271" s="135" t="s">
        <v>597</v>
      </c>
      <c r="G271" s="727" t="s">
        <v>598</v>
      </c>
      <c r="H271" s="28">
        <v>24317.06</v>
      </c>
      <c r="I271" s="28">
        <v>2110.4</v>
      </c>
      <c r="J271" s="30">
        <v>0</v>
      </c>
      <c r="K271" s="59">
        <v>2206.66</v>
      </c>
      <c r="L271" s="30">
        <v>10000</v>
      </c>
      <c r="M271" s="29">
        <v>10000</v>
      </c>
      <c r="N271" s="9">
        <v>22206.66</v>
      </c>
      <c r="O271" s="24">
        <v>0</v>
      </c>
      <c r="P271" s="9">
        <f t="shared" si="17"/>
        <v>22206.66</v>
      </c>
      <c r="Q271" s="75">
        <v>0</v>
      </c>
      <c r="R271" s="29">
        <v>0</v>
      </c>
      <c r="S271" s="30">
        <v>0</v>
      </c>
      <c r="T271" s="92">
        <v>0</v>
      </c>
      <c r="U271" s="113" t="s">
        <v>1784</v>
      </c>
      <c r="V271" s="12" t="s">
        <v>25</v>
      </c>
      <c r="W271" s="224" t="s">
        <v>1841</v>
      </c>
    </row>
    <row r="272" spans="1:23" s="619" customFormat="1" ht="51" customHeight="1" x14ac:dyDescent="0.2">
      <c r="A272" s="527" t="s">
        <v>599</v>
      </c>
      <c r="B272" s="528" t="s">
        <v>600</v>
      </c>
      <c r="C272" s="529">
        <v>2017</v>
      </c>
      <c r="D272" s="476" t="s">
        <v>601</v>
      </c>
      <c r="E272" s="494" t="s">
        <v>569</v>
      </c>
      <c r="F272" s="656" t="s">
        <v>569</v>
      </c>
      <c r="G272" s="751" t="s">
        <v>602</v>
      </c>
      <c r="H272" s="495">
        <v>998.61300000000006</v>
      </c>
      <c r="I272" s="495">
        <v>998.61300000000006</v>
      </c>
      <c r="J272" s="424">
        <v>0</v>
      </c>
      <c r="K272" s="425">
        <v>0</v>
      </c>
      <c r="L272" s="424">
        <v>0</v>
      </c>
      <c r="M272" s="426">
        <v>0</v>
      </c>
      <c r="N272" s="424">
        <v>1.387</v>
      </c>
      <c r="O272" s="489">
        <v>-1.387</v>
      </c>
      <c r="P272" s="424">
        <f t="shared" si="17"/>
        <v>0</v>
      </c>
      <c r="Q272" s="531">
        <v>0</v>
      </c>
      <c r="R272" s="426">
        <v>0</v>
      </c>
      <c r="S272" s="424">
        <v>0</v>
      </c>
      <c r="T272" s="532">
        <v>0</v>
      </c>
      <c r="U272" s="525" t="s">
        <v>654</v>
      </c>
      <c r="V272" s="476" t="s">
        <v>77</v>
      </c>
      <c r="W272" s="477" t="s">
        <v>1784</v>
      </c>
    </row>
    <row r="273" spans="1:23" ht="42.75" customHeight="1" x14ac:dyDescent="0.25">
      <c r="A273" s="142" t="s">
        <v>603</v>
      </c>
      <c r="B273" s="315" t="s">
        <v>604</v>
      </c>
      <c r="C273" s="11">
        <v>2017</v>
      </c>
      <c r="D273" s="12" t="s">
        <v>601</v>
      </c>
      <c r="E273" s="134" t="s">
        <v>605</v>
      </c>
      <c r="F273" s="135" t="s">
        <v>605</v>
      </c>
      <c r="G273" s="727" t="s">
        <v>606</v>
      </c>
      <c r="H273" s="28">
        <v>1560.66</v>
      </c>
      <c r="I273" s="28">
        <v>91.5</v>
      </c>
      <c r="J273" s="30">
        <v>0</v>
      </c>
      <c r="K273" s="59">
        <v>0</v>
      </c>
      <c r="L273" s="30">
        <v>469.16</v>
      </c>
      <c r="M273" s="29">
        <v>1000</v>
      </c>
      <c r="N273" s="9">
        <v>1469.16</v>
      </c>
      <c r="O273" s="24">
        <v>0</v>
      </c>
      <c r="P273" s="9">
        <f t="shared" si="17"/>
        <v>1469.16</v>
      </c>
      <c r="Q273" s="9">
        <v>0</v>
      </c>
      <c r="R273" s="29">
        <v>0</v>
      </c>
      <c r="S273" s="30">
        <v>0</v>
      </c>
      <c r="T273" s="92">
        <v>0</v>
      </c>
      <c r="U273" s="12" t="s">
        <v>1784</v>
      </c>
      <c r="V273" s="12" t="s">
        <v>25</v>
      </c>
      <c r="W273" s="224" t="s">
        <v>1841</v>
      </c>
    </row>
    <row r="274" spans="1:23" ht="44.25" customHeight="1" x14ac:dyDescent="0.25">
      <c r="A274" s="142" t="s">
        <v>607</v>
      </c>
      <c r="B274" s="315" t="s">
        <v>608</v>
      </c>
      <c r="C274" s="11">
        <v>2017</v>
      </c>
      <c r="D274" s="12" t="s">
        <v>601</v>
      </c>
      <c r="E274" s="134" t="s">
        <v>605</v>
      </c>
      <c r="F274" s="135" t="s">
        <v>605</v>
      </c>
      <c r="G274" s="727" t="s">
        <v>609</v>
      </c>
      <c r="H274" s="28">
        <v>200</v>
      </c>
      <c r="I274" s="28">
        <v>0</v>
      </c>
      <c r="J274" s="30">
        <v>0</v>
      </c>
      <c r="K274" s="59">
        <v>0</v>
      </c>
      <c r="L274" s="30">
        <v>200</v>
      </c>
      <c r="M274" s="29">
        <v>0</v>
      </c>
      <c r="N274" s="9">
        <v>200</v>
      </c>
      <c r="O274" s="24">
        <v>0</v>
      </c>
      <c r="P274" s="9">
        <f t="shared" si="17"/>
        <v>200</v>
      </c>
      <c r="Q274" s="83">
        <v>0</v>
      </c>
      <c r="R274" s="29">
        <v>0</v>
      </c>
      <c r="S274" s="30">
        <v>0</v>
      </c>
      <c r="T274" s="29">
        <v>0</v>
      </c>
      <c r="U274" s="113" t="s">
        <v>1784</v>
      </c>
      <c r="V274" s="12" t="s">
        <v>34</v>
      </c>
      <c r="W274" s="224" t="s">
        <v>610</v>
      </c>
    </row>
    <row r="275" spans="1:23" ht="32.25" customHeight="1" x14ac:dyDescent="0.25">
      <c r="A275" s="142" t="s">
        <v>611</v>
      </c>
      <c r="B275" s="315" t="s">
        <v>612</v>
      </c>
      <c r="C275" s="11">
        <v>2017</v>
      </c>
      <c r="D275" s="12" t="s">
        <v>148</v>
      </c>
      <c r="E275" s="134" t="s">
        <v>23</v>
      </c>
      <c r="F275" s="135" t="s">
        <v>586</v>
      </c>
      <c r="G275" s="727" t="s">
        <v>613</v>
      </c>
      <c r="H275" s="28">
        <v>22</v>
      </c>
      <c r="I275" s="28">
        <v>0</v>
      </c>
      <c r="J275" s="30">
        <v>0</v>
      </c>
      <c r="K275" s="59">
        <v>22</v>
      </c>
      <c r="L275" s="30">
        <v>0</v>
      </c>
      <c r="M275" s="29">
        <v>0</v>
      </c>
      <c r="N275" s="9">
        <v>22</v>
      </c>
      <c r="O275" s="24">
        <v>0</v>
      </c>
      <c r="P275" s="9">
        <f t="shared" si="17"/>
        <v>22</v>
      </c>
      <c r="Q275" s="83">
        <v>0</v>
      </c>
      <c r="R275" s="29">
        <v>0</v>
      </c>
      <c r="S275" s="30">
        <v>0</v>
      </c>
      <c r="T275" s="29">
        <v>0</v>
      </c>
      <c r="U275" s="113" t="s">
        <v>1784</v>
      </c>
      <c r="V275" s="12" t="s">
        <v>64</v>
      </c>
      <c r="W275" s="224" t="s">
        <v>610</v>
      </c>
    </row>
    <row r="276" spans="1:23" ht="32.25" customHeight="1" x14ac:dyDescent="0.25">
      <c r="A276" s="142" t="s">
        <v>614</v>
      </c>
      <c r="B276" s="315" t="s">
        <v>615</v>
      </c>
      <c r="C276" s="11">
        <v>2017</v>
      </c>
      <c r="D276" s="12" t="s">
        <v>148</v>
      </c>
      <c r="E276" s="134" t="s">
        <v>616</v>
      </c>
      <c r="F276" s="135" t="s">
        <v>616</v>
      </c>
      <c r="G276" s="727" t="s">
        <v>617</v>
      </c>
      <c r="H276" s="28">
        <v>200</v>
      </c>
      <c r="I276" s="28">
        <v>20.57</v>
      </c>
      <c r="J276" s="30">
        <v>0</v>
      </c>
      <c r="K276" s="59">
        <v>0</v>
      </c>
      <c r="L276" s="30">
        <v>179</v>
      </c>
      <c r="M276" s="29">
        <v>0</v>
      </c>
      <c r="N276" s="9">
        <v>179.43</v>
      </c>
      <c r="O276" s="24">
        <v>0</v>
      </c>
      <c r="P276" s="9">
        <f t="shared" si="17"/>
        <v>179.43</v>
      </c>
      <c r="Q276" s="83">
        <v>0</v>
      </c>
      <c r="R276" s="29">
        <v>0</v>
      </c>
      <c r="S276" s="30">
        <v>0</v>
      </c>
      <c r="T276" s="29">
        <v>0</v>
      </c>
      <c r="U276" s="113" t="s">
        <v>1784</v>
      </c>
      <c r="V276" s="12" t="s">
        <v>34</v>
      </c>
      <c r="W276" s="224" t="s">
        <v>610</v>
      </c>
    </row>
    <row r="277" spans="1:23" s="418" customFormat="1" ht="37.5" customHeight="1" x14ac:dyDescent="0.2">
      <c r="A277" s="145" t="s">
        <v>618</v>
      </c>
      <c r="B277" s="316" t="s">
        <v>619</v>
      </c>
      <c r="C277" s="146">
        <v>2017</v>
      </c>
      <c r="D277" s="137" t="s">
        <v>148</v>
      </c>
      <c r="E277" s="138" t="s">
        <v>605</v>
      </c>
      <c r="F277" s="147" t="s">
        <v>605</v>
      </c>
      <c r="G277" s="759" t="s">
        <v>620</v>
      </c>
      <c r="H277" s="35">
        <v>300</v>
      </c>
      <c r="I277" s="35">
        <v>300</v>
      </c>
      <c r="J277" s="37">
        <v>0</v>
      </c>
      <c r="K277" s="72">
        <v>0</v>
      </c>
      <c r="L277" s="37">
        <v>0</v>
      </c>
      <c r="M277" s="36">
        <v>0</v>
      </c>
      <c r="N277" s="38">
        <v>0</v>
      </c>
      <c r="O277" s="24">
        <v>0</v>
      </c>
      <c r="P277" s="38">
        <f t="shared" si="17"/>
        <v>0</v>
      </c>
      <c r="Q277" s="84">
        <v>0</v>
      </c>
      <c r="R277" s="36">
        <v>0</v>
      </c>
      <c r="S277" s="37">
        <v>0</v>
      </c>
      <c r="T277" s="36">
        <v>0</v>
      </c>
      <c r="U277" s="307" t="s">
        <v>1784</v>
      </c>
      <c r="V277" s="137" t="s">
        <v>77</v>
      </c>
      <c r="W277" s="136" t="s">
        <v>1784</v>
      </c>
    </row>
    <row r="278" spans="1:23" ht="32.25" customHeight="1" x14ac:dyDescent="0.25">
      <c r="A278" s="142" t="s">
        <v>621</v>
      </c>
      <c r="B278" s="163" t="s">
        <v>622</v>
      </c>
      <c r="C278" s="12">
        <v>2017</v>
      </c>
      <c r="D278" s="12" t="s">
        <v>148</v>
      </c>
      <c r="E278" s="157" t="s">
        <v>623</v>
      </c>
      <c r="F278" s="158" t="s">
        <v>623</v>
      </c>
      <c r="G278" s="726" t="s">
        <v>624</v>
      </c>
      <c r="H278" s="39">
        <v>250</v>
      </c>
      <c r="I278" s="39">
        <v>187</v>
      </c>
      <c r="J278" s="41">
        <v>0</v>
      </c>
      <c r="K278" s="55">
        <v>63</v>
      </c>
      <c r="L278" s="41">
        <v>0</v>
      </c>
      <c r="M278" s="40">
        <v>0</v>
      </c>
      <c r="N278" s="9">
        <v>63</v>
      </c>
      <c r="O278" s="24">
        <v>0</v>
      </c>
      <c r="P278" s="9">
        <f t="shared" si="17"/>
        <v>63</v>
      </c>
      <c r="Q278" s="75">
        <v>0</v>
      </c>
      <c r="R278" s="40">
        <v>0</v>
      </c>
      <c r="S278" s="41">
        <v>0</v>
      </c>
      <c r="T278" s="40">
        <v>0</v>
      </c>
      <c r="U278" s="328" t="s">
        <v>1784</v>
      </c>
      <c r="V278" s="12" t="s">
        <v>64</v>
      </c>
      <c r="W278" s="224" t="s">
        <v>625</v>
      </c>
    </row>
    <row r="279" spans="1:23" s="619" customFormat="1" ht="45" customHeight="1" x14ac:dyDescent="0.2">
      <c r="A279" s="527" t="s">
        <v>626</v>
      </c>
      <c r="B279" s="475" t="s">
        <v>627</v>
      </c>
      <c r="C279" s="476">
        <v>2017</v>
      </c>
      <c r="D279" s="476" t="s">
        <v>628</v>
      </c>
      <c r="E279" s="644" t="s">
        <v>629</v>
      </c>
      <c r="F279" s="645" t="s">
        <v>629</v>
      </c>
      <c r="G279" s="760" t="s">
        <v>630</v>
      </c>
      <c r="H279" s="506">
        <v>869.83199999999999</v>
      </c>
      <c r="I279" s="506">
        <v>869.83199999999999</v>
      </c>
      <c r="J279" s="427">
        <v>0</v>
      </c>
      <c r="K279" s="543">
        <v>0</v>
      </c>
      <c r="L279" s="427">
        <v>0</v>
      </c>
      <c r="M279" s="508">
        <v>0</v>
      </c>
      <c r="N279" s="424">
        <v>30.168000000000006</v>
      </c>
      <c r="O279" s="489">
        <v>-30.167999999999999</v>
      </c>
      <c r="P279" s="424">
        <f t="shared" si="17"/>
        <v>0</v>
      </c>
      <c r="Q279" s="427">
        <v>0</v>
      </c>
      <c r="R279" s="508">
        <v>0</v>
      </c>
      <c r="S279" s="427">
        <v>0</v>
      </c>
      <c r="T279" s="508">
        <v>0</v>
      </c>
      <c r="U279" s="544" t="s">
        <v>1782</v>
      </c>
      <c r="V279" s="476" t="s">
        <v>77</v>
      </c>
      <c r="W279" s="477" t="s">
        <v>1784</v>
      </c>
    </row>
    <row r="280" spans="1:23" s="418" customFormat="1" ht="42.75" customHeight="1" x14ac:dyDescent="0.2">
      <c r="A280" s="145" t="s">
        <v>631</v>
      </c>
      <c r="B280" s="312" t="s">
        <v>632</v>
      </c>
      <c r="C280" s="137">
        <v>2017</v>
      </c>
      <c r="D280" s="137" t="s">
        <v>628</v>
      </c>
      <c r="E280" s="141" t="s">
        <v>633</v>
      </c>
      <c r="F280" s="151" t="s">
        <v>633</v>
      </c>
      <c r="G280" s="728" t="s">
        <v>634</v>
      </c>
      <c r="H280" s="85">
        <v>450</v>
      </c>
      <c r="I280" s="85">
        <v>450</v>
      </c>
      <c r="J280" s="32">
        <v>0</v>
      </c>
      <c r="K280" s="86">
        <v>0</v>
      </c>
      <c r="L280" s="32">
        <v>0</v>
      </c>
      <c r="M280" s="31">
        <v>0</v>
      </c>
      <c r="N280" s="38">
        <v>0</v>
      </c>
      <c r="O280" s="24">
        <v>0</v>
      </c>
      <c r="P280" s="38">
        <f t="shared" si="17"/>
        <v>0</v>
      </c>
      <c r="Q280" s="34">
        <v>0</v>
      </c>
      <c r="R280" s="31">
        <v>0</v>
      </c>
      <c r="S280" s="32">
        <v>0</v>
      </c>
      <c r="T280" s="31">
        <v>0</v>
      </c>
      <c r="U280" s="355" t="s">
        <v>1784</v>
      </c>
      <c r="V280" s="137" t="s">
        <v>77</v>
      </c>
      <c r="W280" s="136" t="s">
        <v>1784</v>
      </c>
    </row>
    <row r="281" spans="1:23" s="619" customFormat="1" ht="44.25" customHeight="1" x14ac:dyDescent="0.2">
      <c r="A281" s="527" t="s">
        <v>635</v>
      </c>
      <c r="B281" s="475" t="s">
        <v>636</v>
      </c>
      <c r="C281" s="476">
        <v>2017</v>
      </c>
      <c r="D281" s="476" t="s">
        <v>628</v>
      </c>
      <c r="E281" s="644" t="s">
        <v>637</v>
      </c>
      <c r="F281" s="645" t="s">
        <v>637</v>
      </c>
      <c r="G281" s="760" t="s">
        <v>638</v>
      </c>
      <c r="H281" s="506">
        <v>473.7</v>
      </c>
      <c r="I281" s="506">
        <v>473.7</v>
      </c>
      <c r="J281" s="427">
        <v>0</v>
      </c>
      <c r="K281" s="543">
        <v>0</v>
      </c>
      <c r="L281" s="427">
        <v>0</v>
      </c>
      <c r="M281" s="508">
        <v>0</v>
      </c>
      <c r="N281" s="424">
        <v>46.3</v>
      </c>
      <c r="O281" s="489">
        <v>-46.3</v>
      </c>
      <c r="P281" s="424">
        <f t="shared" si="17"/>
        <v>0</v>
      </c>
      <c r="Q281" s="427">
        <v>0</v>
      </c>
      <c r="R281" s="508">
        <v>0</v>
      </c>
      <c r="S281" s="427">
        <v>0</v>
      </c>
      <c r="T281" s="508">
        <v>0</v>
      </c>
      <c r="U281" s="544" t="s">
        <v>1782</v>
      </c>
      <c r="V281" s="476" t="s">
        <v>77</v>
      </c>
      <c r="W281" s="477" t="s">
        <v>1784</v>
      </c>
    </row>
    <row r="282" spans="1:23" ht="38.25" customHeight="1" x14ac:dyDescent="0.25">
      <c r="A282" s="142" t="s">
        <v>639</v>
      </c>
      <c r="B282" s="173" t="s">
        <v>640</v>
      </c>
      <c r="C282" s="159">
        <v>2018</v>
      </c>
      <c r="D282" s="159" t="s">
        <v>641</v>
      </c>
      <c r="E282" s="157" t="s">
        <v>23</v>
      </c>
      <c r="F282" s="158" t="s">
        <v>23</v>
      </c>
      <c r="G282" s="726" t="s">
        <v>642</v>
      </c>
      <c r="H282" s="39">
        <v>5000</v>
      </c>
      <c r="I282" s="39">
        <v>1382.066</v>
      </c>
      <c r="J282" s="41">
        <v>0</v>
      </c>
      <c r="K282" s="55">
        <v>0</v>
      </c>
      <c r="L282" s="41">
        <v>1000</v>
      </c>
      <c r="M282" s="40">
        <v>617.93399999999997</v>
      </c>
      <c r="N282" s="9">
        <v>1617.934</v>
      </c>
      <c r="O282" s="24">
        <v>0</v>
      </c>
      <c r="P282" s="42">
        <f t="shared" si="17"/>
        <v>1617.934</v>
      </c>
      <c r="Q282" s="42">
        <v>0</v>
      </c>
      <c r="R282" s="52">
        <v>0</v>
      </c>
      <c r="S282" s="41">
        <v>2000</v>
      </c>
      <c r="T282" s="40">
        <v>0</v>
      </c>
      <c r="U282" s="328" t="s">
        <v>1784</v>
      </c>
      <c r="V282" s="159" t="s">
        <v>64</v>
      </c>
      <c r="W282" s="224" t="s">
        <v>588</v>
      </c>
    </row>
    <row r="283" spans="1:23" ht="48" customHeight="1" x14ac:dyDescent="0.25">
      <c r="A283" s="142" t="s">
        <v>643</v>
      </c>
      <c r="B283" s="173" t="s">
        <v>644</v>
      </c>
      <c r="C283" s="12">
        <v>2018</v>
      </c>
      <c r="D283" s="12" t="s">
        <v>1817</v>
      </c>
      <c r="E283" s="134" t="s">
        <v>23</v>
      </c>
      <c r="F283" s="135" t="s">
        <v>23</v>
      </c>
      <c r="G283" s="727" t="s">
        <v>645</v>
      </c>
      <c r="H283" s="28">
        <v>1000</v>
      </c>
      <c r="I283" s="28">
        <v>0</v>
      </c>
      <c r="J283" s="30">
        <v>0</v>
      </c>
      <c r="K283" s="59">
        <v>0</v>
      </c>
      <c r="L283" s="30">
        <v>1000</v>
      </c>
      <c r="M283" s="29">
        <v>0</v>
      </c>
      <c r="N283" s="9">
        <v>1000</v>
      </c>
      <c r="O283" s="24">
        <v>0</v>
      </c>
      <c r="P283" s="42">
        <f t="shared" si="17"/>
        <v>1000</v>
      </c>
      <c r="Q283" s="9">
        <v>0</v>
      </c>
      <c r="R283" s="53">
        <v>0</v>
      </c>
      <c r="S283" s="30">
        <v>0</v>
      </c>
      <c r="T283" s="92">
        <v>0</v>
      </c>
      <c r="U283" s="113" t="s">
        <v>1784</v>
      </c>
      <c r="V283" s="12" t="s">
        <v>509</v>
      </c>
      <c r="W283" s="224" t="s">
        <v>1494</v>
      </c>
    </row>
    <row r="284" spans="1:23" s="619" customFormat="1" ht="48.75" customHeight="1" x14ac:dyDescent="0.2">
      <c r="A284" s="527" t="s">
        <v>646</v>
      </c>
      <c r="B284" s="545" t="s">
        <v>647</v>
      </c>
      <c r="C284" s="505">
        <v>2018</v>
      </c>
      <c r="D284" s="476" t="s">
        <v>486</v>
      </c>
      <c r="E284" s="494" t="s">
        <v>648</v>
      </c>
      <c r="F284" s="494" t="s">
        <v>648</v>
      </c>
      <c r="G284" s="751" t="s">
        <v>649</v>
      </c>
      <c r="H284" s="495">
        <v>492.19299999999998</v>
      </c>
      <c r="I284" s="495">
        <v>492.19299999999998</v>
      </c>
      <c r="J284" s="424">
        <v>0</v>
      </c>
      <c r="K284" s="425">
        <v>0</v>
      </c>
      <c r="L284" s="424">
        <v>0</v>
      </c>
      <c r="M284" s="426">
        <v>0</v>
      </c>
      <c r="N284" s="424">
        <v>7.8070000000000004</v>
      </c>
      <c r="O284" s="489">
        <v>-7.8070000000000004</v>
      </c>
      <c r="P284" s="427">
        <f t="shared" si="17"/>
        <v>0</v>
      </c>
      <c r="Q284" s="424">
        <v>0</v>
      </c>
      <c r="R284" s="501">
        <v>0</v>
      </c>
      <c r="S284" s="424">
        <v>0</v>
      </c>
      <c r="T284" s="426">
        <v>0</v>
      </c>
      <c r="U284" s="525" t="s">
        <v>1782</v>
      </c>
      <c r="V284" s="476" t="s">
        <v>77</v>
      </c>
      <c r="W284" s="477" t="s">
        <v>1784</v>
      </c>
    </row>
    <row r="285" spans="1:23" s="412" customFormat="1" ht="33" customHeight="1" x14ac:dyDescent="0.2">
      <c r="A285" s="609" t="s">
        <v>650</v>
      </c>
      <c r="B285" s="610" t="s">
        <v>651</v>
      </c>
      <c r="C285" s="611">
        <v>2018</v>
      </c>
      <c r="D285" s="611" t="s">
        <v>486</v>
      </c>
      <c r="E285" s="673" t="s">
        <v>23</v>
      </c>
      <c r="F285" s="674" t="s">
        <v>652</v>
      </c>
      <c r="G285" s="761" t="s">
        <v>653</v>
      </c>
      <c r="H285" s="612">
        <v>150</v>
      </c>
      <c r="I285" s="612">
        <v>0</v>
      </c>
      <c r="J285" s="613">
        <v>0</v>
      </c>
      <c r="K285" s="614">
        <v>150</v>
      </c>
      <c r="L285" s="613">
        <v>0</v>
      </c>
      <c r="M285" s="615">
        <v>0</v>
      </c>
      <c r="N285" s="215">
        <v>180</v>
      </c>
      <c r="O285" s="489">
        <v>-30</v>
      </c>
      <c r="P285" s="489">
        <f t="shared" si="17"/>
        <v>150</v>
      </c>
      <c r="Q285" s="613">
        <v>0</v>
      </c>
      <c r="R285" s="616">
        <v>0</v>
      </c>
      <c r="S285" s="498">
        <v>0</v>
      </c>
      <c r="T285" s="617">
        <v>0</v>
      </c>
      <c r="U285" s="618" t="s">
        <v>654</v>
      </c>
      <c r="V285" s="611" t="s">
        <v>64</v>
      </c>
      <c r="W285" s="321" t="s">
        <v>655</v>
      </c>
    </row>
    <row r="286" spans="1:23" s="418" customFormat="1" ht="33" customHeight="1" x14ac:dyDescent="0.2">
      <c r="A286" s="145" t="s">
        <v>656</v>
      </c>
      <c r="B286" s="318" t="s">
        <v>657</v>
      </c>
      <c r="C286" s="146">
        <v>2018</v>
      </c>
      <c r="D286" s="140" t="s">
        <v>173</v>
      </c>
      <c r="E286" s="155" t="s">
        <v>591</v>
      </c>
      <c r="F286" s="138" t="s">
        <v>591</v>
      </c>
      <c r="G286" s="759" t="s">
        <v>658</v>
      </c>
      <c r="H286" s="35">
        <v>341</v>
      </c>
      <c r="I286" s="35">
        <v>341</v>
      </c>
      <c r="J286" s="37">
        <v>0</v>
      </c>
      <c r="K286" s="72">
        <v>0</v>
      </c>
      <c r="L286" s="37">
        <v>0</v>
      </c>
      <c r="M286" s="36">
        <v>0</v>
      </c>
      <c r="N286" s="38">
        <v>0</v>
      </c>
      <c r="O286" s="24">
        <v>0</v>
      </c>
      <c r="P286" s="34">
        <f t="shared" si="17"/>
        <v>0</v>
      </c>
      <c r="Q286" s="38">
        <v>0</v>
      </c>
      <c r="R286" s="87">
        <v>0</v>
      </c>
      <c r="S286" s="88">
        <v>0</v>
      </c>
      <c r="T286" s="89">
        <v>0</v>
      </c>
      <c r="U286" s="307" t="s">
        <v>1784</v>
      </c>
      <c r="V286" s="137" t="s">
        <v>77</v>
      </c>
      <c r="W286" s="136" t="s">
        <v>1784</v>
      </c>
    </row>
    <row r="287" spans="1:23" ht="33" customHeight="1" x14ac:dyDescent="0.25">
      <c r="A287" s="142" t="s">
        <v>659</v>
      </c>
      <c r="B287" s="173" t="s">
        <v>660</v>
      </c>
      <c r="C287" s="11">
        <v>2018</v>
      </c>
      <c r="D287" s="159" t="s">
        <v>173</v>
      </c>
      <c r="E287" s="129" t="s">
        <v>648</v>
      </c>
      <c r="F287" s="167" t="s">
        <v>648</v>
      </c>
      <c r="G287" s="762" t="s">
        <v>661</v>
      </c>
      <c r="H287" s="6">
        <v>1632.22344</v>
      </c>
      <c r="I287" s="6">
        <v>0</v>
      </c>
      <c r="J287" s="8">
        <v>65.88</v>
      </c>
      <c r="K287" s="90">
        <v>0</v>
      </c>
      <c r="L287" s="8">
        <v>1566.34</v>
      </c>
      <c r="M287" s="7">
        <v>0</v>
      </c>
      <c r="N287" s="9">
        <v>1632.2199999999998</v>
      </c>
      <c r="O287" s="24">
        <v>0</v>
      </c>
      <c r="P287" s="42">
        <f t="shared" si="17"/>
        <v>1632.2199999999998</v>
      </c>
      <c r="Q287" s="27">
        <v>0</v>
      </c>
      <c r="R287" s="59">
        <v>0</v>
      </c>
      <c r="S287" s="30">
        <v>0</v>
      </c>
      <c r="T287" s="29">
        <v>0</v>
      </c>
      <c r="U287" s="113" t="s">
        <v>1784</v>
      </c>
      <c r="V287" s="12" t="s">
        <v>64</v>
      </c>
      <c r="W287" s="224" t="s">
        <v>39</v>
      </c>
    </row>
    <row r="288" spans="1:23" ht="33" customHeight="1" x14ac:dyDescent="0.25">
      <c r="A288" s="142" t="s">
        <v>662</v>
      </c>
      <c r="B288" s="173" t="s">
        <v>663</v>
      </c>
      <c r="C288" s="12">
        <v>2018</v>
      </c>
      <c r="D288" s="159" t="s">
        <v>173</v>
      </c>
      <c r="E288" s="157" t="s">
        <v>664</v>
      </c>
      <c r="F288" s="158" t="s">
        <v>664</v>
      </c>
      <c r="G288" s="726" t="s">
        <v>665</v>
      </c>
      <c r="H288" s="39">
        <v>17825</v>
      </c>
      <c r="I288" s="39">
        <v>0</v>
      </c>
      <c r="J288" s="41">
        <v>528.77</v>
      </c>
      <c r="K288" s="55">
        <v>605</v>
      </c>
      <c r="L288" s="41">
        <v>6323.23</v>
      </c>
      <c r="M288" s="40">
        <v>2000</v>
      </c>
      <c r="N288" s="9">
        <v>9457</v>
      </c>
      <c r="O288" s="24">
        <v>0</v>
      </c>
      <c r="P288" s="42">
        <f t="shared" si="17"/>
        <v>9457</v>
      </c>
      <c r="Q288" s="42">
        <v>0</v>
      </c>
      <c r="R288" s="41">
        <v>0</v>
      </c>
      <c r="S288" s="91">
        <v>8368</v>
      </c>
      <c r="T288" s="92">
        <v>0</v>
      </c>
      <c r="U288" s="328" t="s">
        <v>1784</v>
      </c>
      <c r="V288" s="12" t="s">
        <v>64</v>
      </c>
      <c r="W288" s="224" t="s">
        <v>593</v>
      </c>
    </row>
    <row r="289" spans="1:23" ht="33" customHeight="1" x14ac:dyDescent="0.25">
      <c r="A289" s="142" t="s">
        <v>666</v>
      </c>
      <c r="B289" s="163" t="s">
        <v>667</v>
      </c>
      <c r="C289" s="12">
        <v>2018</v>
      </c>
      <c r="D289" s="12" t="s">
        <v>1817</v>
      </c>
      <c r="E289" s="134" t="s">
        <v>668</v>
      </c>
      <c r="F289" s="135" t="s">
        <v>668</v>
      </c>
      <c r="G289" s="727" t="s">
        <v>669</v>
      </c>
      <c r="H289" s="28">
        <v>44571.911999999997</v>
      </c>
      <c r="I289" s="28">
        <v>0</v>
      </c>
      <c r="J289" s="30">
        <v>0</v>
      </c>
      <c r="K289" s="59">
        <v>0</v>
      </c>
      <c r="L289" s="30">
        <v>2633.703</v>
      </c>
      <c r="M289" s="29">
        <v>0</v>
      </c>
      <c r="N289" s="9">
        <v>2633.703</v>
      </c>
      <c r="O289" s="24">
        <v>0</v>
      </c>
      <c r="P289" s="9">
        <f t="shared" si="17"/>
        <v>2633.703</v>
      </c>
      <c r="Q289" s="42">
        <v>0</v>
      </c>
      <c r="R289" s="53">
        <v>0</v>
      </c>
      <c r="S289" s="93">
        <v>41938.209000000003</v>
      </c>
      <c r="T289" s="94">
        <v>0</v>
      </c>
      <c r="U289" s="113" t="s">
        <v>1784</v>
      </c>
      <c r="V289" s="12" t="s">
        <v>34</v>
      </c>
      <c r="W289" s="224" t="s">
        <v>1184</v>
      </c>
    </row>
    <row r="290" spans="1:23" ht="21.75" customHeight="1" x14ac:dyDescent="0.25">
      <c r="A290" s="142" t="s">
        <v>670</v>
      </c>
      <c r="B290" s="163" t="s">
        <v>671</v>
      </c>
      <c r="C290" s="12">
        <v>2018</v>
      </c>
      <c r="D290" s="12" t="s">
        <v>1818</v>
      </c>
      <c r="E290" s="134" t="s">
        <v>574</v>
      </c>
      <c r="F290" s="135" t="s">
        <v>574</v>
      </c>
      <c r="G290" s="727" t="s">
        <v>672</v>
      </c>
      <c r="H290" s="28">
        <v>200</v>
      </c>
      <c r="I290" s="28">
        <v>0</v>
      </c>
      <c r="J290" s="30">
        <v>0</v>
      </c>
      <c r="K290" s="59">
        <v>200</v>
      </c>
      <c r="L290" s="30">
        <v>0</v>
      </c>
      <c r="M290" s="29">
        <v>0</v>
      </c>
      <c r="N290" s="9">
        <v>200</v>
      </c>
      <c r="O290" s="24">
        <v>0</v>
      </c>
      <c r="P290" s="9">
        <f t="shared" si="17"/>
        <v>200</v>
      </c>
      <c r="Q290" s="9">
        <v>0</v>
      </c>
      <c r="R290" s="53">
        <v>0</v>
      </c>
      <c r="S290" s="91">
        <v>0</v>
      </c>
      <c r="T290" s="92">
        <v>0</v>
      </c>
      <c r="U290" s="113" t="s">
        <v>1784</v>
      </c>
      <c r="V290" s="12" t="s">
        <v>34</v>
      </c>
      <c r="W290" s="224" t="s">
        <v>35</v>
      </c>
    </row>
    <row r="291" spans="1:23" ht="21" customHeight="1" x14ac:dyDescent="0.25">
      <c r="A291" s="142" t="s">
        <v>673</v>
      </c>
      <c r="B291" s="163" t="s">
        <v>674</v>
      </c>
      <c r="C291" s="12">
        <v>2018</v>
      </c>
      <c r="D291" s="12" t="s">
        <v>1819</v>
      </c>
      <c r="E291" s="134" t="s">
        <v>675</v>
      </c>
      <c r="F291" s="135" t="s">
        <v>675</v>
      </c>
      <c r="G291" s="727" t="s">
        <v>676</v>
      </c>
      <c r="H291" s="28">
        <v>826</v>
      </c>
      <c r="I291" s="28">
        <v>0</v>
      </c>
      <c r="J291" s="30">
        <v>0</v>
      </c>
      <c r="K291" s="59">
        <v>0</v>
      </c>
      <c r="L291" s="30">
        <v>0</v>
      </c>
      <c r="M291" s="29">
        <v>826</v>
      </c>
      <c r="N291" s="9">
        <v>826</v>
      </c>
      <c r="O291" s="24">
        <v>0</v>
      </c>
      <c r="P291" s="9">
        <f t="shared" si="17"/>
        <v>826</v>
      </c>
      <c r="Q291" s="9">
        <v>0</v>
      </c>
      <c r="R291" s="53">
        <v>0</v>
      </c>
      <c r="S291" s="91">
        <v>0</v>
      </c>
      <c r="T291" s="92">
        <v>0</v>
      </c>
      <c r="U291" s="113" t="s">
        <v>1784</v>
      </c>
      <c r="V291" s="12" t="s">
        <v>34</v>
      </c>
      <c r="W291" s="224" t="s">
        <v>1184</v>
      </c>
    </row>
    <row r="292" spans="1:23" ht="20.25" customHeight="1" x14ac:dyDescent="0.25">
      <c r="A292" s="142" t="s">
        <v>677</v>
      </c>
      <c r="B292" s="163" t="s">
        <v>678</v>
      </c>
      <c r="C292" s="12">
        <v>2018</v>
      </c>
      <c r="D292" s="12" t="s">
        <v>1820</v>
      </c>
      <c r="E292" s="134" t="s">
        <v>668</v>
      </c>
      <c r="F292" s="135" t="s">
        <v>668</v>
      </c>
      <c r="G292" s="727" t="s">
        <v>679</v>
      </c>
      <c r="H292" s="28">
        <v>96.8</v>
      </c>
      <c r="I292" s="28">
        <v>0</v>
      </c>
      <c r="J292" s="30">
        <v>0</v>
      </c>
      <c r="K292" s="59">
        <v>60.5</v>
      </c>
      <c r="L292" s="30">
        <v>0</v>
      </c>
      <c r="M292" s="29">
        <v>0</v>
      </c>
      <c r="N292" s="9">
        <v>60.5</v>
      </c>
      <c r="O292" s="24">
        <v>0</v>
      </c>
      <c r="P292" s="9">
        <f t="shared" si="17"/>
        <v>60.5</v>
      </c>
      <c r="Q292" s="9">
        <v>0</v>
      </c>
      <c r="R292" s="53">
        <v>0</v>
      </c>
      <c r="S292" s="91">
        <v>36.299999999999997</v>
      </c>
      <c r="T292" s="92">
        <v>0</v>
      </c>
      <c r="U292" s="113" t="s">
        <v>1784</v>
      </c>
      <c r="V292" s="12" t="s">
        <v>34</v>
      </c>
      <c r="W292" s="224" t="s">
        <v>625</v>
      </c>
    </row>
    <row r="293" spans="1:23" ht="33" customHeight="1" x14ac:dyDescent="0.25">
      <c r="A293" s="319" t="s">
        <v>680</v>
      </c>
      <c r="B293" s="305" t="s">
        <v>681</v>
      </c>
      <c r="C293" s="306">
        <v>2018</v>
      </c>
      <c r="D293" s="306" t="s">
        <v>1821</v>
      </c>
      <c r="E293" s="320" t="s">
        <v>682</v>
      </c>
      <c r="F293" s="672" t="s">
        <v>683</v>
      </c>
      <c r="G293" s="753" t="s">
        <v>684</v>
      </c>
      <c r="H293" s="214">
        <v>248655</v>
      </c>
      <c r="I293" s="214">
        <v>0</v>
      </c>
      <c r="J293" s="215">
        <v>0</v>
      </c>
      <c r="K293" s="216">
        <v>0</v>
      </c>
      <c r="L293" s="215">
        <v>7155</v>
      </c>
      <c r="M293" s="217">
        <v>0</v>
      </c>
      <c r="N293" s="215">
        <v>6655</v>
      </c>
      <c r="O293" s="218">
        <v>500</v>
      </c>
      <c r="P293" s="215">
        <f t="shared" si="17"/>
        <v>7155</v>
      </c>
      <c r="Q293" s="215">
        <v>0</v>
      </c>
      <c r="R293" s="219">
        <v>0</v>
      </c>
      <c r="S293" s="220">
        <v>11100</v>
      </c>
      <c r="T293" s="221">
        <v>230400</v>
      </c>
      <c r="U293" s="356" t="s">
        <v>565</v>
      </c>
      <c r="V293" s="306" t="s">
        <v>34</v>
      </c>
      <c r="W293" s="321" t="s">
        <v>35</v>
      </c>
    </row>
    <row r="294" spans="1:23" ht="32.25" customHeight="1" x14ac:dyDescent="0.25">
      <c r="A294" s="319" t="s">
        <v>685</v>
      </c>
      <c r="B294" s="305" t="s">
        <v>686</v>
      </c>
      <c r="C294" s="306">
        <v>2018</v>
      </c>
      <c r="D294" s="306" t="s">
        <v>1822</v>
      </c>
      <c r="E294" s="320" t="s">
        <v>23</v>
      </c>
      <c r="F294" s="672" t="s">
        <v>586</v>
      </c>
      <c r="G294" s="753" t="s">
        <v>687</v>
      </c>
      <c r="H294" s="214">
        <v>4000</v>
      </c>
      <c r="I294" s="214">
        <v>0</v>
      </c>
      <c r="J294" s="215">
        <v>0</v>
      </c>
      <c r="K294" s="216">
        <v>0</v>
      </c>
      <c r="L294" s="215">
        <v>0</v>
      </c>
      <c r="M294" s="217">
        <v>0</v>
      </c>
      <c r="N294" s="215">
        <v>4000</v>
      </c>
      <c r="O294" s="218">
        <v>-4000</v>
      </c>
      <c r="P294" s="215">
        <f t="shared" si="17"/>
        <v>0</v>
      </c>
      <c r="Q294" s="215">
        <v>0</v>
      </c>
      <c r="R294" s="219">
        <v>0</v>
      </c>
      <c r="S294" s="220">
        <v>4000</v>
      </c>
      <c r="T294" s="221">
        <v>0</v>
      </c>
      <c r="U294" s="356" t="s">
        <v>1807</v>
      </c>
      <c r="V294" s="306" t="s">
        <v>34</v>
      </c>
      <c r="W294" s="321" t="s">
        <v>39</v>
      </c>
    </row>
    <row r="295" spans="1:23" ht="33" customHeight="1" thickBot="1" x14ac:dyDescent="0.3">
      <c r="A295" s="319" t="s">
        <v>688</v>
      </c>
      <c r="B295" s="926" t="s">
        <v>689</v>
      </c>
      <c r="C295" s="631">
        <v>2018</v>
      </c>
      <c r="D295" s="631" t="s">
        <v>1823</v>
      </c>
      <c r="E295" s="927" t="s">
        <v>586</v>
      </c>
      <c r="F295" s="928" t="s">
        <v>586</v>
      </c>
      <c r="G295" s="929" t="s">
        <v>690</v>
      </c>
      <c r="H295" s="930">
        <v>248655</v>
      </c>
      <c r="I295" s="930">
        <v>0</v>
      </c>
      <c r="J295" s="218">
        <v>0</v>
      </c>
      <c r="K295" s="931">
        <v>0</v>
      </c>
      <c r="L295" s="218">
        <v>0</v>
      </c>
      <c r="M295" s="932">
        <v>0</v>
      </c>
      <c r="N295" s="218">
        <v>6655</v>
      </c>
      <c r="O295" s="218">
        <v>-6655</v>
      </c>
      <c r="P295" s="218">
        <f t="shared" si="17"/>
        <v>0</v>
      </c>
      <c r="Q295" s="218">
        <v>0</v>
      </c>
      <c r="R295" s="933">
        <v>0</v>
      </c>
      <c r="S295" s="934">
        <v>7155</v>
      </c>
      <c r="T295" s="935">
        <v>241500</v>
      </c>
      <c r="U295" s="936" t="s">
        <v>1807</v>
      </c>
      <c r="V295" s="631" t="s">
        <v>34</v>
      </c>
      <c r="W295" s="937" t="s">
        <v>588</v>
      </c>
    </row>
    <row r="296" spans="1:23" ht="48.75" customHeight="1" x14ac:dyDescent="0.25">
      <c r="A296" s="938" t="s">
        <v>691</v>
      </c>
      <c r="B296" s="896" t="s">
        <v>1814</v>
      </c>
      <c r="C296" s="817">
        <v>2019</v>
      </c>
      <c r="D296" s="817" t="s">
        <v>1814</v>
      </c>
      <c r="E296" s="885" t="s">
        <v>605</v>
      </c>
      <c r="F296" s="897" t="s">
        <v>605</v>
      </c>
      <c r="G296" s="939" t="s">
        <v>692</v>
      </c>
      <c r="H296" s="860">
        <v>1118.3585399999999</v>
      </c>
      <c r="I296" s="860">
        <v>0</v>
      </c>
      <c r="J296" s="395">
        <v>218.35854</v>
      </c>
      <c r="K296" s="862">
        <v>0</v>
      </c>
      <c r="L296" s="395">
        <v>400</v>
      </c>
      <c r="M296" s="887">
        <v>500</v>
      </c>
      <c r="N296" s="395">
        <v>0</v>
      </c>
      <c r="O296" s="920">
        <v>1118.3585399999999</v>
      </c>
      <c r="P296" s="395">
        <f t="shared" si="17"/>
        <v>1118.3585399999999</v>
      </c>
      <c r="Q296" s="395">
        <v>0</v>
      </c>
      <c r="R296" s="901">
        <v>0</v>
      </c>
      <c r="S296" s="940">
        <v>0</v>
      </c>
      <c r="T296" s="941">
        <v>0</v>
      </c>
      <c r="U296" s="902" t="s">
        <v>1784</v>
      </c>
      <c r="V296" s="867" t="s">
        <v>34</v>
      </c>
      <c r="W296" s="868"/>
    </row>
    <row r="297" spans="1:23" ht="33.75" customHeight="1" x14ac:dyDescent="0.25">
      <c r="A297" s="322" t="s">
        <v>693</v>
      </c>
      <c r="B297" s="309" t="s">
        <v>1814</v>
      </c>
      <c r="C297" s="310">
        <v>2019</v>
      </c>
      <c r="D297" s="310" t="s">
        <v>1814</v>
      </c>
      <c r="E297" s="300" t="s">
        <v>569</v>
      </c>
      <c r="F297" s="651" t="s">
        <v>569</v>
      </c>
      <c r="G297" s="763" t="s">
        <v>694</v>
      </c>
      <c r="H297" s="95">
        <v>1000</v>
      </c>
      <c r="I297" s="95">
        <v>0</v>
      </c>
      <c r="J297" s="98">
        <v>0</v>
      </c>
      <c r="K297" s="97">
        <v>500</v>
      </c>
      <c r="L297" s="98">
        <v>500</v>
      </c>
      <c r="M297" s="96">
        <v>0</v>
      </c>
      <c r="N297" s="98">
        <v>0</v>
      </c>
      <c r="O297" s="213">
        <v>1000</v>
      </c>
      <c r="P297" s="98">
        <f t="shared" si="17"/>
        <v>1000</v>
      </c>
      <c r="Q297" s="98">
        <v>0</v>
      </c>
      <c r="R297" s="99">
        <v>0</v>
      </c>
      <c r="S297" s="100">
        <v>0</v>
      </c>
      <c r="T297" s="101">
        <v>0</v>
      </c>
      <c r="U297" s="354" t="s">
        <v>1784</v>
      </c>
      <c r="V297" s="357" t="s">
        <v>34</v>
      </c>
      <c r="W297" s="323"/>
    </row>
    <row r="298" spans="1:23" ht="20.25" customHeight="1" x14ac:dyDescent="0.25">
      <c r="A298" s="322" t="s">
        <v>695</v>
      </c>
      <c r="B298" s="309" t="s">
        <v>1814</v>
      </c>
      <c r="C298" s="310">
        <v>2019</v>
      </c>
      <c r="D298" s="310" t="s">
        <v>1814</v>
      </c>
      <c r="E298" s="300" t="s">
        <v>664</v>
      </c>
      <c r="F298" s="651" t="s">
        <v>664</v>
      </c>
      <c r="G298" s="764" t="s">
        <v>696</v>
      </c>
      <c r="H298" s="95">
        <v>350</v>
      </c>
      <c r="I298" s="95">
        <v>0</v>
      </c>
      <c r="J298" s="98">
        <v>0</v>
      </c>
      <c r="K298" s="97">
        <v>0</v>
      </c>
      <c r="L298" s="98">
        <v>350</v>
      </c>
      <c r="M298" s="96">
        <v>0</v>
      </c>
      <c r="N298" s="98">
        <v>0</v>
      </c>
      <c r="O298" s="213">
        <v>350</v>
      </c>
      <c r="P298" s="98">
        <f t="shared" si="17"/>
        <v>350</v>
      </c>
      <c r="Q298" s="98">
        <v>0</v>
      </c>
      <c r="R298" s="99">
        <v>0</v>
      </c>
      <c r="S298" s="100">
        <v>0</v>
      </c>
      <c r="T298" s="101">
        <v>0</v>
      </c>
      <c r="U298" s="354" t="s">
        <v>1784</v>
      </c>
      <c r="V298" s="357" t="s">
        <v>34</v>
      </c>
      <c r="W298" s="323"/>
    </row>
    <row r="299" spans="1:23" ht="20.25" customHeight="1" x14ac:dyDescent="0.25">
      <c r="A299" s="322" t="s">
        <v>697</v>
      </c>
      <c r="B299" s="309" t="s">
        <v>1814</v>
      </c>
      <c r="C299" s="310">
        <v>2019</v>
      </c>
      <c r="D299" s="310" t="s">
        <v>1814</v>
      </c>
      <c r="E299" s="300" t="s">
        <v>23</v>
      </c>
      <c r="F299" s="651" t="s">
        <v>23</v>
      </c>
      <c r="G299" s="764" t="s">
        <v>698</v>
      </c>
      <c r="H299" s="95">
        <v>500</v>
      </c>
      <c r="I299" s="95">
        <v>0</v>
      </c>
      <c r="J299" s="98">
        <v>0</v>
      </c>
      <c r="K299" s="97">
        <v>0</v>
      </c>
      <c r="L299" s="98">
        <v>0</v>
      </c>
      <c r="M299" s="96">
        <v>500</v>
      </c>
      <c r="N299" s="98">
        <v>0</v>
      </c>
      <c r="O299" s="213">
        <v>500</v>
      </c>
      <c r="P299" s="98">
        <f t="shared" si="17"/>
        <v>500</v>
      </c>
      <c r="Q299" s="98">
        <v>0</v>
      </c>
      <c r="R299" s="99">
        <v>0</v>
      </c>
      <c r="S299" s="100">
        <v>0</v>
      </c>
      <c r="T299" s="101">
        <v>0</v>
      </c>
      <c r="U299" s="354" t="s">
        <v>1784</v>
      </c>
      <c r="V299" s="357" t="s">
        <v>34</v>
      </c>
      <c r="W299" s="323"/>
    </row>
    <row r="300" spans="1:23" ht="33" customHeight="1" x14ac:dyDescent="0.25">
      <c r="A300" s="322" t="s">
        <v>699</v>
      </c>
      <c r="B300" s="309" t="s">
        <v>1814</v>
      </c>
      <c r="C300" s="310">
        <v>2019</v>
      </c>
      <c r="D300" s="310" t="s">
        <v>1814</v>
      </c>
      <c r="E300" s="300" t="s">
        <v>586</v>
      </c>
      <c r="F300" s="651" t="s">
        <v>586</v>
      </c>
      <c r="G300" s="764" t="s">
        <v>700</v>
      </c>
      <c r="H300" s="95">
        <v>4000</v>
      </c>
      <c r="I300" s="95">
        <v>0</v>
      </c>
      <c r="J300" s="98">
        <v>0</v>
      </c>
      <c r="K300" s="97">
        <v>0</v>
      </c>
      <c r="L300" s="98">
        <v>2500</v>
      </c>
      <c r="M300" s="96">
        <v>0</v>
      </c>
      <c r="N300" s="98">
        <v>0</v>
      </c>
      <c r="O300" s="213">
        <v>2500</v>
      </c>
      <c r="P300" s="98">
        <f t="shared" si="17"/>
        <v>2500</v>
      </c>
      <c r="Q300" s="98">
        <v>0</v>
      </c>
      <c r="R300" s="99">
        <v>0</v>
      </c>
      <c r="S300" s="100">
        <v>1500</v>
      </c>
      <c r="T300" s="101">
        <v>0</v>
      </c>
      <c r="U300" s="354" t="s">
        <v>1784</v>
      </c>
      <c r="V300" s="357" t="s">
        <v>34</v>
      </c>
      <c r="W300" s="323"/>
    </row>
    <row r="301" spans="1:23" ht="32.25" customHeight="1" x14ac:dyDescent="0.25">
      <c r="A301" s="322" t="s">
        <v>701</v>
      </c>
      <c r="B301" s="309" t="s">
        <v>1814</v>
      </c>
      <c r="C301" s="310">
        <v>2019</v>
      </c>
      <c r="D301" s="310" t="s">
        <v>1814</v>
      </c>
      <c r="E301" s="300" t="s">
        <v>633</v>
      </c>
      <c r="F301" s="651" t="s">
        <v>648</v>
      </c>
      <c r="G301" s="764" t="s">
        <v>702</v>
      </c>
      <c r="H301" s="95">
        <v>46500</v>
      </c>
      <c r="I301" s="95">
        <v>0</v>
      </c>
      <c r="J301" s="98">
        <v>0</v>
      </c>
      <c r="K301" s="97">
        <v>0</v>
      </c>
      <c r="L301" s="98">
        <v>4000</v>
      </c>
      <c r="M301" s="96">
        <v>2500</v>
      </c>
      <c r="N301" s="98">
        <v>0</v>
      </c>
      <c r="O301" s="213">
        <v>6500</v>
      </c>
      <c r="P301" s="98">
        <f t="shared" si="17"/>
        <v>6500</v>
      </c>
      <c r="Q301" s="98">
        <v>0</v>
      </c>
      <c r="R301" s="99">
        <v>0</v>
      </c>
      <c r="S301" s="100">
        <v>21500</v>
      </c>
      <c r="T301" s="101">
        <v>18500</v>
      </c>
      <c r="U301" s="354" t="s">
        <v>1784</v>
      </c>
      <c r="V301" s="357" t="s">
        <v>34</v>
      </c>
      <c r="W301" s="323"/>
    </row>
    <row r="302" spans="1:23" ht="33" customHeight="1" x14ac:dyDescent="0.25">
      <c r="A302" s="308" t="s">
        <v>703</v>
      </c>
      <c r="B302" s="309" t="s">
        <v>1814</v>
      </c>
      <c r="C302" s="310">
        <v>2019</v>
      </c>
      <c r="D302" s="310" t="s">
        <v>1814</v>
      </c>
      <c r="E302" s="300" t="s">
        <v>704</v>
      </c>
      <c r="F302" s="651" t="s">
        <v>704</v>
      </c>
      <c r="G302" s="764" t="s">
        <v>705</v>
      </c>
      <c r="H302" s="95">
        <v>11555.531999999999</v>
      </c>
      <c r="I302" s="95">
        <v>0</v>
      </c>
      <c r="J302" s="98">
        <v>0</v>
      </c>
      <c r="K302" s="97">
        <v>0</v>
      </c>
      <c r="L302" s="98">
        <v>1000</v>
      </c>
      <c r="M302" s="96">
        <v>2250</v>
      </c>
      <c r="N302" s="98">
        <v>0</v>
      </c>
      <c r="O302" s="98">
        <v>3250</v>
      </c>
      <c r="P302" s="98">
        <f t="shared" si="17"/>
        <v>3250</v>
      </c>
      <c r="Q302" s="98">
        <v>0</v>
      </c>
      <c r="R302" s="99">
        <v>0</v>
      </c>
      <c r="S302" s="100">
        <v>4250</v>
      </c>
      <c r="T302" s="101">
        <v>4055.5320000000002</v>
      </c>
      <c r="U302" s="354" t="s">
        <v>1784</v>
      </c>
      <c r="V302" s="357" t="s">
        <v>34</v>
      </c>
      <c r="W302" s="323"/>
    </row>
    <row r="303" spans="1:23" ht="32.25" customHeight="1" x14ac:dyDescent="0.25">
      <c r="A303" s="322" t="s">
        <v>706</v>
      </c>
      <c r="B303" s="309" t="s">
        <v>1814</v>
      </c>
      <c r="C303" s="310">
        <v>2019</v>
      </c>
      <c r="D303" s="310" t="s">
        <v>1814</v>
      </c>
      <c r="E303" s="300" t="s">
        <v>578</v>
      </c>
      <c r="F303" s="651" t="s">
        <v>578</v>
      </c>
      <c r="G303" s="764" t="s">
        <v>1810</v>
      </c>
      <c r="H303" s="95">
        <v>50194.85</v>
      </c>
      <c r="I303" s="95">
        <v>0</v>
      </c>
      <c r="J303" s="98">
        <v>0</v>
      </c>
      <c r="K303" s="97">
        <v>0</v>
      </c>
      <c r="L303" s="98">
        <v>0</v>
      </c>
      <c r="M303" s="96">
        <v>3630</v>
      </c>
      <c r="N303" s="98">
        <v>0</v>
      </c>
      <c r="O303" s="213">
        <v>3630</v>
      </c>
      <c r="P303" s="98">
        <f t="shared" si="17"/>
        <v>3630</v>
      </c>
      <c r="Q303" s="98">
        <v>0</v>
      </c>
      <c r="R303" s="99">
        <v>0</v>
      </c>
      <c r="S303" s="100">
        <v>20000</v>
      </c>
      <c r="T303" s="101">
        <v>26564.85</v>
      </c>
      <c r="U303" s="354" t="s">
        <v>1784</v>
      </c>
      <c r="V303" s="357" t="s">
        <v>34</v>
      </c>
      <c r="W303" s="323"/>
    </row>
    <row r="304" spans="1:23" ht="35.25" customHeight="1" x14ac:dyDescent="0.25">
      <c r="A304" s="322" t="s">
        <v>707</v>
      </c>
      <c r="B304" s="309" t="s">
        <v>1814</v>
      </c>
      <c r="C304" s="310">
        <v>2019</v>
      </c>
      <c r="D304" s="310" t="s">
        <v>1814</v>
      </c>
      <c r="E304" s="300" t="s">
        <v>637</v>
      </c>
      <c r="F304" s="651" t="s">
        <v>637</v>
      </c>
      <c r="G304" s="764" t="s">
        <v>708</v>
      </c>
      <c r="H304" s="95">
        <v>55027.146000000001</v>
      </c>
      <c r="I304" s="95">
        <v>0</v>
      </c>
      <c r="J304" s="98">
        <v>0</v>
      </c>
      <c r="K304" s="97">
        <v>0</v>
      </c>
      <c r="L304" s="98">
        <v>0</v>
      </c>
      <c r="M304" s="96">
        <v>5503</v>
      </c>
      <c r="N304" s="98">
        <v>0</v>
      </c>
      <c r="O304" s="213">
        <v>5502.7146000000002</v>
      </c>
      <c r="P304" s="98">
        <f t="shared" si="17"/>
        <v>5502.7146000000002</v>
      </c>
      <c r="Q304" s="98">
        <v>0</v>
      </c>
      <c r="R304" s="99">
        <v>0</v>
      </c>
      <c r="S304" s="100">
        <v>5000</v>
      </c>
      <c r="T304" s="101">
        <v>44524.431400000001</v>
      </c>
      <c r="U304" s="354" t="s">
        <v>1784</v>
      </c>
      <c r="V304" s="357" t="s">
        <v>34</v>
      </c>
      <c r="W304" s="323"/>
    </row>
    <row r="305" spans="1:23" ht="20.25" customHeight="1" x14ac:dyDescent="0.25">
      <c r="A305" s="322" t="s">
        <v>709</v>
      </c>
      <c r="B305" s="309" t="s">
        <v>1814</v>
      </c>
      <c r="C305" s="310">
        <v>2019</v>
      </c>
      <c r="D305" s="310" t="s">
        <v>1814</v>
      </c>
      <c r="E305" s="300" t="s">
        <v>637</v>
      </c>
      <c r="F305" s="651" t="s">
        <v>637</v>
      </c>
      <c r="G305" s="764" t="s">
        <v>710</v>
      </c>
      <c r="H305" s="95">
        <v>570</v>
      </c>
      <c r="I305" s="95">
        <v>0</v>
      </c>
      <c r="J305" s="98">
        <v>0</v>
      </c>
      <c r="K305" s="97">
        <v>0</v>
      </c>
      <c r="L305" s="98">
        <v>570</v>
      </c>
      <c r="M305" s="96">
        <v>0</v>
      </c>
      <c r="N305" s="98">
        <v>0</v>
      </c>
      <c r="O305" s="213">
        <v>570</v>
      </c>
      <c r="P305" s="98">
        <f t="shared" si="17"/>
        <v>570</v>
      </c>
      <c r="Q305" s="98">
        <v>0</v>
      </c>
      <c r="R305" s="99">
        <v>0</v>
      </c>
      <c r="S305" s="100">
        <v>0</v>
      </c>
      <c r="T305" s="101">
        <v>0</v>
      </c>
      <c r="U305" s="354" t="s">
        <v>1784</v>
      </c>
      <c r="V305" s="357" t="s">
        <v>34</v>
      </c>
      <c r="W305" s="323"/>
    </row>
    <row r="306" spans="1:23" ht="20.25" customHeight="1" x14ac:dyDescent="0.25">
      <c r="A306" s="322" t="s">
        <v>711</v>
      </c>
      <c r="B306" s="309" t="s">
        <v>1814</v>
      </c>
      <c r="C306" s="310">
        <v>2019</v>
      </c>
      <c r="D306" s="310" t="s">
        <v>1814</v>
      </c>
      <c r="E306" s="300" t="s">
        <v>574</v>
      </c>
      <c r="F306" s="651" t="s">
        <v>574</v>
      </c>
      <c r="G306" s="764" t="s">
        <v>712</v>
      </c>
      <c r="H306" s="95">
        <v>200</v>
      </c>
      <c r="I306" s="95">
        <v>0</v>
      </c>
      <c r="J306" s="98">
        <v>0</v>
      </c>
      <c r="K306" s="97">
        <v>200</v>
      </c>
      <c r="L306" s="98">
        <v>0</v>
      </c>
      <c r="M306" s="96">
        <v>0</v>
      </c>
      <c r="N306" s="98">
        <v>0</v>
      </c>
      <c r="O306" s="213">
        <v>200</v>
      </c>
      <c r="P306" s="98">
        <f t="shared" si="17"/>
        <v>200</v>
      </c>
      <c r="Q306" s="98">
        <v>0</v>
      </c>
      <c r="R306" s="99">
        <v>0</v>
      </c>
      <c r="S306" s="100">
        <v>0</v>
      </c>
      <c r="T306" s="101">
        <v>0</v>
      </c>
      <c r="U306" s="354" t="s">
        <v>1784</v>
      </c>
      <c r="V306" s="357" t="s">
        <v>34</v>
      </c>
      <c r="W306" s="323"/>
    </row>
    <row r="307" spans="1:23" ht="20.25" customHeight="1" x14ac:dyDescent="0.25">
      <c r="A307" s="322" t="s">
        <v>713</v>
      </c>
      <c r="B307" s="309" t="s">
        <v>1814</v>
      </c>
      <c r="C307" s="310">
        <v>2019</v>
      </c>
      <c r="D307" s="310" t="s">
        <v>1814</v>
      </c>
      <c r="E307" s="300" t="s">
        <v>704</v>
      </c>
      <c r="F307" s="651" t="s">
        <v>704</v>
      </c>
      <c r="G307" s="764" t="s">
        <v>714</v>
      </c>
      <c r="H307" s="95">
        <v>200</v>
      </c>
      <c r="I307" s="95">
        <v>0</v>
      </c>
      <c r="J307" s="98">
        <v>0</v>
      </c>
      <c r="K307" s="97">
        <v>200</v>
      </c>
      <c r="L307" s="98">
        <v>0</v>
      </c>
      <c r="M307" s="96">
        <v>0</v>
      </c>
      <c r="N307" s="98">
        <v>0</v>
      </c>
      <c r="O307" s="213">
        <v>200</v>
      </c>
      <c r="P307" s="98">
        <f t="shared" si="17"/>
        <v>200</v>
      </c>
      <c r="Q307" s="98">
        <v>0</v>
      </c>
      <c r="R307" s="99">
        <v>0</v>
      </c>
      <c r="S307" s="100">
        <v>0</v>
      </c>
      <c r="T307" s="101">
        <v>0</v>
      </c>
      <c r="U307" s="354" t="s">
        <v>1784</v>
      </c>
      <c r="V307" s="357" t="s">
        <v>34</v>
      </c>
      <c r="W307" s="323"/>
    </row>
    <row r="308" spans="1:23" ht="34.5" customHeight="1" x14ac:dyDescent="0.25">
      <c r="A308" s="322" t="s">
        <v>715</v>
      </c>
      <c r="B308" s="309" t="s">
        <v>1814</v>
      </c>
      <c r="C308" s="310">
        <v>2019</v>
      </c>
      <c r="D308" s="310" t="s">
        <v>1814</v>
      </c>
      <c r="E308" s="300" t="s">
        <v>23</v>
      </c>
      <c r="F308" s="651" t="s">
        <v>637</v>
      </c>
      <c r="G308" s="764" t="s">
        <v>716</v>
      </c>
      <c r="H308" s="95">
        <v>150</v>
      </c>
      <c r="I308" s="95">
        <v>0</v>
      </c>
      <c r="J308" s="98">
        <v>0</v>
      </c>
      <c r="K308" s="97">
        <v>0</v>
      </c>
      <c r="L308" s="98">
        <v>0</v>
      </c>
      <c r="M308" s="96">
        <v>150</v>
      </c>
      <c r="N308" s="98">
        <v>0</v>
      </c>
      <c r="O308" s="213">
        <v>150</v>
      </c>
      <c r="P308" s="98">
        <f t="shared" si="17"/>
        <v>150</v>
      </c>
      <c r="Q308" s="98">
        <v>0</v>
      </c>
      <c r="R308" s="99">
        <v>0</v>
      </c>
      <c r="S308" s="100">
        <v>0</v>
      </c>
      <c r="T308" s="101">
        <v>0</v>
      </c>
      <c r="U308" s="354" t="s">
        <v>1784</v>
      </c>
      <c r="V308" s="357" t="s">
        <v>34</v>
      </c>
      <c r="W308" s="323"/>
    </row>
    <row r="309" spans="1:23" ht="20.25" customHeight="1" x14ac:dyDescent="0.25">
      <c r="A309" s="322" t="s">
        <v>717</v>
      </c>
      <c r="B309" s="309" t="s">
        <v>1814</v>
      </c>
      <c r="C309" s="310">
        <v>2019</v>
      </c>
      <c r="D309" s="310" t="s">
        <v>1814</v>
      </c>
      <c r="E309" s="300" t="s">
        <v>652</v>
      </c>
      <c r="F309" s="651" t="s">
        <v>652</v>
      </c>
      <c r="G309" s="764" t="s">
        <v>718</v>
      </c>
      <c r="H309" s="95">
        <v>260</v>
      </c>
      <c r="I309" s="95">
        <v>0</v>
      </c>
      <c r="J309" s="98">
        <v>0</v>
      </c>
      <c r="K309" s="97">
        <v>0</v>
      </c>
      <c r="L309" s="98">
        <v>260</v>
      </c>
      <c r="M309" s="96">
        <v>0</v>
      </c>
      <c r="N309" s="98">
        <v>0</v>
      </c>
      <c r="O309" s="213">
        <v>260</v>
      </c>
      <c r="P309" s="98">
        <f t="shared" si="17"/>
        <v>260</v>
      </c>
      <c r="Q309" s="98">
        <v>0</v>
      </c>
      <c r="R309" s="99">
        <v>0</v>
      </c>
      <c r="S309" s="100">
        <v>0</v>
      </c>
      <c r="T309" s="101">
        <v>0</v>
      </c>
      <c r="U309" s="354" t="s">
        <v>1784</v>
      </c>
      <c r="V309" s="357" t="s">
        <v>34</v>
      </c>
      <c r="W309" s="323"/>
    </row>
    <row r="310" spans="1:23" ht="32.25" customHeight="1" x14ac:dyDescent="0.25">
      <c r="A310" s="322" t="s">
        <v>719</v>
      </c>
      <c r="B310" s="309" t="s">
        <v>1814</v>
      </c>
      <c r="C310" s="310">
        <v>2019</v>
      </c>
      <c r="D310" s="310" t="s">
        <v>1814</v>
      </c>
      <c r="E310" s="300" t="s">
        <v>605</v>
      </c>
      <c r="F310" s="651" t="s">
        <v>605</v>
      </c>
      <c r="G310" s="764" t="s">
        <v>720</v>
      </c>
      <c r="H310" s="95">
        <v>350</v>
      </c>
      <c r="I310" s="95">
        <v>0</v>
      </c>
      <c r="J310" s="98">
        <v>0</v>
      </c>
      <c r="K310" s="97">
        <v>350</v>
      </c>
      <c r="L310" s="98">
        <v>0</v>
      </c>
      <c r="M310" s="96">
        <v>0</v>
      </c>
      <c r="N310" s="98">
        <v>0</v>
      </c>
      <c r="O310" s="213">
        <v>350</v>
      </c>
      <c r="P310" s="98">
        <f t="shared" si="17"/>
        <v>350</v>
      </c>
      <c r="Q310" s="98">
        <v>0</v>
      </c>
      <c r="R310" s="99">
        <v>0</v>
      </c>
      <c r="S310" s="100">
        <v>0</v>
      </c>
      <c r="T310" s="101">
        <v>0</v>
      </c>
      <c r="U310" s="354" t="s">
        <v>1784</v>
      </c>
      <c r="V310" s="357" t="s">
        <v>34</v>
      </c>
      <c r="W310" s="323"/>
    </row>
    <row r="311" spans="1:23" ht="32.25" customHeight="1" x14ac:dyDescent="0.25">
      <c r="A311" s="308" t="s">
        <v>721</v>
      </c>
      <c r="B311" s="309" t="s">
        <v>1814</v>
      </c>
      <c r="C311" s="310">
        <v>2019</v>
      </c>
      <c r="D311" s="310" t="s">
        <v>1814</v>
      </c>
      <c r="E311" s="300" t="s">
        <v>722</v>
      </c>
      <c r="F311" s="651" t="s">
        <v>722</v>
      </c>
      <c r="G311" s="764" t="s">
        <v>723</v>
      </c>
      <c r="H311" s="95">
        <v>9000</v>
      </c>
      <c r="I311" s="95">
        <v>0</v>
      </c>
      <c r="J311" s="98">
        <v>0</v>
      </c>
      <c r="K311" s="97">
        <v>0</v>
      </c>
      <c r="L311" s="98">
        <v>0</v>
      </c>
      <c r="M311" s="96">
        <v>0</v>
      </c>
      <c r="N311" s="98">
        <v>0</v>
      </c>
      <c r="O311" s="98">
        <v>0</v>
      </c>
      <c r="P311" s="98">
        <f t="shared" si="17"/>
        <v>0</v>
      </c>
      <c r="Q311" s="98">
        <v>0</v>
      </c>
      <c r="R311" s="99">
        <v>0</v>
      </c>
      <c r="S311" s="100">
        <v>9000</v>
      </c>
      <c r="T311" s="101">
        <v>0</v>
      </c>
      <c r="U311" s="354" t="s">
        <v>1784</v>
      </c>
      <c r="V311" s="357" t="s">
        <v>34</v>
      </c>
      <c r="W311" s="323"/>
    </row>
    <row r="312" spans="1:23" ht="39.75" customHeight="1" thickBot="1" x14ac:dyDescent="0.3">
      <c r="A312" s="457" t="s">
        <v>1680</v>
      </c>
      <c r="B312" s="905" t="s">
        <v>1814</v>
      </c>
      <c r="C312" s="632">
        <v>2019</v>
      </c>
      <c r="D312" s="632" t="s">
        <v>1814</v>
      </c>
      <c r="E312" s="890" t="s">
        <v>623</v>
      </c>
      <c r="F312" s="890" t="s">
        <v>623</v>
      </c>
      <c r="G312" s="942" t="s">
        <v>1681</v>
      </c>
      <c r="H312" s="891">
        <v>300</v>
      </c>
      <c r="I312" s="891">
        <v>0</v>
      </c>
      <c r="J312" s="165">
        <v>150</v>
      </c>
      <c r="K312" s="943">
        <v>150</v>
      </c>
      <c r="L312" s="165">
        <v>0</v>
      </c>
      <c r="M312" s="878">
        <v>0</v>
      </c>
      <c r="N312" s="165">
        <v>0</v>
      </c>
      <c r="O312" s="165">
        <v>300</v>
      </c>
      <c r="P312" s="165">
        <v>300</v>
      </c>
      <c r="Q312" s="165">
        <v>0</v>
      </c>
      <c r="R312" s="911">
        <v>0</v>
      </c>
      <c r="S312" s="944">
        <v>0</v>
      </c>
      <c r="T312" s="945">
        <v>0</v>
      </c>
      <c r="U312" s="912" t="s">
        <v>1784</v>
      </c>
      <c r="V312" s="882" t="s">
        <v>34</v>
      </c>
      <c r="W312" s="946"/>
    </row>
    <row r="313" spans="1:23" ht="42" customHeight="1" thickBot="1" x14ac:dyDescent="0.3">
      <c r="A313" s="311" t="s">
        <v>1784</v>
      </c>
      <c r="B313" s="199" t="s">
        <v>1784</v>
      </c>
      <c r="C313" s="295" t="s">
        <v>1784</v>
      </c>
      <c r="D313" s="295" t="s">
        <v>1784</v>
      </c>
      <c r="E313" s="640" t="s">
        <v>1784</v>
      </c>
      <c r="F313" s="641" t="s">
        <v>1784</v>
      </c>
      <c r="G313" s="713" t="s">
        <v>724</v>
      </c>
      <c r="H313" s="186">
        <f t="shared" ref="H313:T313" si="18">SUM(H264:H312)</f>
        <v>851140.51556999993</v>
      </c>
      <c r="I313" s="186">
        <f t="shared" si="18"/>
        <v>36446.145420000001</v>
      </c>
      <c r="J313" s="188">
        <f t="shared" si="18"/>
        <v>1063.00854</v>
      </c>
      <c r="K313" s="186">
        <f t="shared" si="18"/>
        <v>7894.119999999999</v>
      </c>
      <c r="L313" s="186">
        <f t="shared" si="18"/>
        <v>45638.044000000002</v>
      </c>
      <c r="M313" s="187">
        <f t="shared" si="18"/>
        <v>35876.934000000001</v>
      </c>
      <c r="N313" s="208">
        <f t="shared" si="18"/>
        <v>80161.840000000011</v>
      </c>
      <c r="O313" s="188">
        <f t="shared" si="18"/>
        <v>10310.41114</v>
      </c>
      <c r="P313" s="186">
        <f t="shared" si="18"/>
        <v>90472.251140000008</v>
      </c>
      <c r="Q313" s="186">
        <f t="shared" si="18"/>
        <v>0</v>
      </c>
      <c r="R313" s="186">
        <f t="shared" si="18"/>
        <v>0</v>
      </c>
      <c r="S313" s="186">
        <f t="shared" si="18"/>
        <v>149834.709</v>
      </c>
      <c r="T313" s="186">
        <f t="shared" si="18"/>
        <v>574387.40656999999</v>
      </c>
      <c r="U313" s="207" t="s">
        <v>1784</v>
      </c>
      <c r="V313" s="207" t="s">
        <v>1784</v>
      </c>
      <c r="W313" s="225" t="s">
        <v>1784</v>
      </c>
    </row>
    <row r="314" spans="1:23" s="412" customFormat="1" ht="55.5" customHeight="1" x14ac:dyDescent="0.2">
      <c r="A314" s="133" t="s">
        <v>725</v>
      </c>
      <c r="B314" s="315" t="s">
        <v>726</v>
      </c>
      <c r="C314" s="591">
        <v>2010</v>
      </c>
      <c r="D314" s="821" t="s">
        <v>727</v>
      </c>
      <c r="E314" s="167" t="s">
        <v>728</v>
      </c>
      <c r="F314" s="167" t="s">
        <v>728</v>
      </c>
      <c r="G314" s="765" t="s">
        <v>729</v>
      </c>
      <c r="H314" s="6">
        <v>531260.93999999994</v>
      </c>
      <c r="I314" s="6">
        <v>349663.80933999998</v>
      </c>
      <c r="J314" s="8">
        <v>10987.514999999999</v>
      </c>
      <c r="K314" s="90">
        <v>10987.514999999999</v>
      </c>
      <c r="L314" s="8">
        <v>10987.514999999999</v>
      </c>
      <c r="M314" s="7">
        <v>10987.514999999999</v>
      </c>
      <c r="N314" s="27">
        <v>43950.06</v>
      </c>
      <c r="O314" s="161">
        <v>0</v>
      </c>
      <c r="P314" s="27">
        <f t="shared" ref="P314:P377" si="19">N314+O314</f>
        <v>43950.06</v>
      </c>
      <c r="Q314" s="378">
        <v>0</v>
      </c>
      <c r="R314" s="7">
        <v>101022.5</v>
      </c>
      <c r="S314" s="8">
        <v>36624.57</v>
      </c>
      <c r="T314" s="94">
        <v>0</v>
      </c>
      <c r="U314" s="330" t="s">
        <v>730</v>
      </c>
      <c r="V314" s="104" t="s">
        <v>64</v>
      </c>
      <c r="W314" s="226" t="s">
        <v>593</v>
      </c>
    </row>
    <row r="315" spans="1:23" s="412" customFormat="1" ht="103.5" customHeight="1" x14ac:dyDescent="0.2">
      <c r="A315" s="133" t="s">
        <v>731</v>
      </c>
      <c r="B315" s="173" t="s">
        <v>732</v>
      </c>
      <c r="C315" s="450">
        <v>2012</v>
      </c>
      <c r="D315" s="12" t="s">
        <v>733</v>
      </c>
      <c r="E315" s="158" t="s">
        <v>734</v>
      </c>
      <c r="F315" s="158" t="s">
        <v>734</v>
      </c>
      <c r="G315" s="766" t="s">
        <v>735</v>
      </c>
      <c r="H315" s="28">
        <v>257624</v>
      </c>
      <c r="I315" s="103">
        <v>5664.01</v>
      </c>
      <c r="J315" s="30">
        <v>0</v>
      </c>
      <c r="K315" s="59">
        <v>0</v>
      </c>
      <c r="L315" s="30">
        <v>22685</v>
      </c>
      <c r="M315" s="29">
        <v>30000</v>
      </c>
      <c r="N315" s="27">
        <v>52685</v>
      </c>
      <c r="O315" s="24">
        <v>0</v>
      </c>
      <c r="P315" s="27">
        <f t="shared" si="19"/>
        <v>52685</v>
      </c>
      <c r="Q315" s="9">
        <v>0</v>
      </c>
      <c r="R315" s="29">
        <v>7000</v>
      </c>
      <c r="S315" s="30">
        <v>163274.99</v>
      </c>
      <c r="T315" s="29">
        <v>29000</v>
      </c>
      <c r="U315" s="330" t="s">
        <v>1712</v>
      </c>
      <c r="V315" s="12" t="s">
        <v>34</v>
      </c>
      <c r="W315" s="224" t="s">
        <v>1494</v>
      </c>
    </row>
    <row r="316" spans="1:23" s="422" customFormat="1" ht="32.25" customHeight="1" x14ac:dyDescent="0.2">
      <c r="A316" s="534" t="s">
        <v>736</v>
      </c>
      <c r="B316" s="535" t="s">
        <v>737</v>
      </c>
      <c r="C316" s="818">
        <v>2014</v>
      </c>
      <c r="D316" s="515" t="s">
        <v>738</v>
      </c>
      <c r="E316" s="675" t="s">
        <v>728</v>
      </c>
      <c r="F316" s="675" t="s">
        <v>728</v>
      </c>
      <c r="G316" s="767" t="s">
        <v>739</v>
      </c>
      <c r="H316" s="536">
        <v>48465.499640000002</v>
      </c>
      <c r="I316" s="536">
        <v>17500.499640000002</v>
      </c>
      <c r="J316" s="530">
        <v>0</v>
      </c>
      <c r="K316" s="537">
        <v>0</v>
      </c>
      <c r="L316" s="530">
        <v>0</v>
      </c>
      <c r="M316" s="538">
        <v>0</v>
      </c>
      <c r="N316" s="530">
        <v>0</v>
      </c>
      <c r="O316" s="218">
        <v>0</v>
      </c>
      <c r="P316" s="530">
        <v>0</v>
      </c>
      <c r="Q316" s="539">
        <v>0</v>
      </c>
      <c r="R316" s="538">
        <v>30965</v>
      </c>
      <c r="S316" s="530">
        <v>0</v>
      </c>
      <c r="T316" s="538">
        <v>0</v>
      </c>
      <c r="U316" s="561" t="s">
        <v>1495</v>
      </c>
      <c r="V316" s="515" t="s">
        <v>1167</v>
      </c>
      <c r="W316" s="540" t="s">
        <v>1784</v>
      </c>
    </row>
    <row r="317" spans="1:23" s="412" customFormat="1" ht="36" customHeight="1" x14ac:dyDescent="0.2">
      <c r="A317" s="133" t="s">
        <v>740</v>
      </c>
      <c r="B317" s="173" t="s">
        <v>741</v>
      </c>
      <c r="C317" s="593">
        <v>2015</v>
      </c>
      <c r="D317" s="159" t="s">
        <v>742</v>
      </c>
      <c r="E317" s="158" t="s">
        <v>743</v>
      </c>
      <c r="F317" s="158" t="s">
        <v>743</v>
      </c>
      <c r="G317" s="766" t="s">
        <v>744</v>
      </c>
      <c r="H317" s="39">
        <v>86727</v>
      </c>
      <c r="I317" s="39">
        <v>0</v>
      </c>
      <c r="J317" s="41">
        <v>0</v>
      </c>
      <c r="K317" s="55">
        <v>0</v>
      </c>
      <c r="L317" s="41">
        <v>0</v>
      </c>
      <c r="M317" s="40">
        <v>71647.250539999994</v>
      </c>
      <c r="N317" s="9">
        <v>71647.250539999994</v>
      </c>
      <c r="O317" s="24">
        <v>0</v>
      </c>
      <c r="P317" s="9">
        <f t="shared" si="19"/>
        <v>71647.250539999994</v>
      </c>
      <c r="Q317" s="9">
        <v>0</v>
      </c>
      <c r="R317" s="29">
        <v>15079.75</v>
      </c>
      <c r="S317" s="41">
        <v>0</v>
      </c>
      <c r="T317" s="40">
        <v>0</v>
      </c>
      <c r="U317" s="330" t="s">
        <v>730</v>
      </c>
      <c r="V317" s="12" t="s">
        <v>745</v>
      </c>
      <c r="W317" s="224" t="s">
        <v>1496</v>
      </c>
    </row>
    <row r="318" spans="1:23" s="412" customFormat="1" ht="48" customHeight="1" x14ac:dyDescent="0.2">
      <c r="A318" s="133" t="s">
        <v>746</v>
      </c>
      <c r="B318" s="163" t="s">
        <v>747</v>
      </c>
      <c r="C318" s="450">
        <v>2015</v>
      </c>
      <c r="D318" s="12" t="s">
        <v>748</v>
      </c>
      <c r="E318" s="158" t="s">
        <v>743</v>
      </c>
      <c r="F318" s="158" t="s">
        <v>743</v>
      </c>
      <c r="G318" s="766" t="s">
        <v>1683</v>
      </c>
      <c r="H318" s="103">
        <v>3635</v>
      </c>
      <c r="I318" s="103">
        <v>635</v>
      </c>
      <c r="J318" s="30">
        <v>0</v>
      </c>
      <c r="K318" s="59">
        <v>300</v>
      </c>
      <c r="L318" s="30">
        <v>0</v>
      </c>
      <c r="M318" s="29">
        <v>450</v>
      </c>
      <c r="N318" s="9">
        <v>0</v>
      </c>
      <c r="O318" s="24">
        <v>0</v>
      </c>
      <c r="P318" s="9">
        <f t="shared" si="19"/>
        <v>0</v>
      </c>
      <c r="Q318" s="9">
        <v>750</v>
      </c>
      <c r="R318" s="29">
        <v>0</v>
      </c>
      <c r="S318" s="30">
        <v>2250</v>
      </c>
      <c r="T318" s="29">
        <v>0</v>
      </c>
      <c r="U318" s="330" t="s">
        <v>1725</v>
      </c>
      <c r="V318" s="102" t="s">
        <v>64</v>
      </c>
      <c r="W318" s="224" t="s">
        <v>35</v>
      </c>
    </row>
    <row r="319" spans="1:23" s="412" customFormat="1" ht="25.5" x14ac:dyDescent="0.2">
      <c r="A319" s="133" t="s">
        <v>749</v>
      </c>
      <c r="B319" s="173" t="s">
        <v>750</v>
      </c>
      <c r="C319" s="593">
        <v>2016</v>
      </c>
      <c r="D319" s="159" t="s">
        <v>46</v>
      </c>
      <c r="E319" s="135" t="s">
        <v>751</v>
      </c>
      <c r="F319" s="135" t="s">
        <v>751</v>
      </c>
      <c r="G319" s="768" t="s">
        <v>752</v>
      </c>
      <c r="H319" s="39">
        <v>228.89</v>
      </c>
      <c r="I319" s="39">
        <v>0</v>
      </c>
      <c r="J319" s="41">
        <v>0</v>
      </c>
      <c r="K319" s="55">
        <v>0</v>
      </c>
      <c r="L319" s="41">
        <v>0</v>
      </c>
      <c r="M319" s="53">
        <v>228.89</v>
      </c>
      <c r="N319" s="9">
        <v>228.89</v>
      </c>
      <c r="O319" s="24">
        <v>0</v>
      </c>
      <c r="P319" s="9">
        <f t="shared" si="19"/>
        <v>228.89</v>
      </c>
      <c r="Q319" s="9">
        <v>0</v>
      </c>
      <c r="R319" s="29">
        <v>0</v>
      </c>
      <c r="S319" s="30">
        <v>0</v>
      </c>
      <c r="T319" s="29">
        <v>0</v>
      </c>
      <c r="U319" s="328" t="s">
        <v>1726</v>
      </c>
      <c r="V319" s="12" t="s">
        <v>34</v>
      </c>
      <c r="W319" s="224" t="s">
        <v>588</v>
      </c>
    </row>
    <row r="320" spans="1:23" s="412" customFormat="1" ht="25.5" x14ac:dyDescent="0.2">
      <c r="A320" s="133" t="s">
        <v>753</v>
      </c>
      <c r="B320" s="173" t="s">
        <v>754</v>
      </c>
      <c r="C320" s="593">
        <v>2016</v>
      </c>
      <c r="D320" s="159" t="s">
        <v>46</v>
      </c>
      <c r="E320" s="135" t="s">
        <v>751</v>
      </c>
      <c r="F320" s="135" t="s">
        <v>751</v>
      </c>
      <c r="G320" s="766" t="s">
        <v>755</v>
      </c>
      <c r="H320" s="39">
        <v>96.9</v>
      </c>
      <c r="I320" s="39">
        <v>0</v>
      </c>
      <c r="J320" s="41">
        <v>0</v>
      </c>
      <c r="K320" s="55">
        <v>0</v>
      </c>
      <c r="L320" s="41">
        <v>0</v>
      </c>
      <c r="M320" s="52">
        <v>96.9</v>
      </c>
      <c r="N320" s="9">
        <v>96.9</v>
      </c>
      <c r="O320" s="24">
        <v>0</v>
      </c>
      <c r="P320" s="9">
        <f t="shared" si="19"/>
        <v>96.9</v>
      </c>
      <c r="Q320" s="9">
        <v>0</v>
      </c>
      <c r="R320" s="40">
        <v>0</v>
      </c>
      <c r="S320" s="41">
        <v>0</v>
      </c>
      <c r="T320" s="40">
        <v>0</v>
      </c>
      <c r="U320" s="328" t="s">
        <v>1726</v>
      </c>
      <c r="V320" s="12" t="s">
        <v>34</v>
      </c>
      <c r="W320" s="224" t="s">
        <v>588</v>
      </c>
    </row>
    <row r="321" spans="1:23" s="422" customFormat="1" ht="34.5" customHeight="1" x14ac:dyDescent="0.2">
      <c r="A321" s="396" t="s">
        <v>756</v>
      </c>
      <c r="B321" s="312" t="s">
        <v>757</v>
      </c>
      <c r="C321" s="453">
        <v>2016</v>
      </c>
      <c r="D321" s="137" t="s">
        <v>46</v>
      </c>
      <c r="E321" s="147" t="s">
        <v>758</v>
      </c>
      <c r="F321" s="147" t="s">
        <v>758</v>
      </c>
      <c r="G321" s="769" t="s">
        <v>759</v>
      </c>
      <c r="H321" s="35">
        <v>12093</v>
      </c>
      <c r="I321" s="245">
        <v>12093.000000000002</v>
      </c>
      <c r="J321" s="429">
        <v>0</v>
      </c>
      <c r="K321" s="72">
        <v>0</v>
      </c>
      <c r="L321" s="37">
        <v>0</v>
      </c>
      <c r="M321" s="36">
        <v>0</v>
      </c>
      <c r="N321" s="38">
        <v>0</v>
      </c>
      <c r="O321" s="25">
        <v>0</v>
      </c>
      <c r="P321" s="38">
        <f t="shared" si="19"/>
        <v>0</v>
      </c>
      <c r="Q321" s="38">
        <v>0</v>
      </c>
      <c r="R321" s="36">
        <v>0</v>
      </c>
      <c r="S321" s="37">
        <v>0</v>
      </c>
      <c r="T321" s="36">
        <v>0</v>
      </c>
      <c r="U321" s="485" t="s">
        <v>1784</v>
      </c>
      <c r="V321" s="486" t="s">
        <v>77</v>
      </c>
      <c r="W321" s="136" t="s">
        <v>1784</v>
      </c>
    </row>
    <row r="322" spans="1:23" s="412" customFormat="1" ht="48.75" customHeight="1" x14ac:dyDescent="0.2">
      <c r="A322" s="133" t="s">
        <v>760</v>
      </c>
      <c r="B322" s="163" t="s">
        <v>761</v>
      </c>
      <c r="C322" s="450">
        <v>2016</v>
      </c>
      <c r="D322" s="12" t="s">
        <v>762</v>
      </c>
      <c r="E322" s="135" t="s">
        <v>743</v>
      </c>
      <c r="F322" s="135" t="s">
        <v>743</v>
      </c>
      <c r="G322" s="768" t="s">
        <v>1684</v>
      </c>
      <c r="H322" s="28">
        <v>53750.42</v>
      </c>
      <c r="I322" s="28">
        <v>5771.2</v>
      </c>
      <c r="J322" s="30">
        <v>6000</v>
      </c>
      <c r="K322" s="59">
        <v>0</v>
      </c>
      <c r="L322" s="30">
        <v>30000</v>
      </c>
      <c r="M322" s="29">
        <v>0</v>
      </c>
      <c r="N322" s="9">
        <v>0</v>
      </c>
      <c r="O322" s="25">
        <v>0</v>
      </c>
      <c r="P322" s="9">
        <f t="shared" si="19"/>
        <v>0</v>
      </c>
      <c r="Q322" s="9">
        <v>36000</v>
      </c>
      <c r="R322" s="29">
        <v>11979.22</v>
      </c>
      <c r="S322" s="30">
        <v>0</v>
      </c>
      <c r="T322" s="29">
        <v>0</v>
      </c>
      <c r="U322" s="330" t="s">
        <v>1728</v>
      </c>
      <c r="V322" s="102" t="s">
        <v>64</v>
      </c>
      <c r="W322" s="224" t="s">
        <v>35</v>
      </c>
    </row>
    <row r="323" spans="1:23" s="412" customFormat="1" ht="25.5" x14ac:dyDescent="0.2">
      <c r="A323" s="133" t="s">
        <v>763</v>
      </c>
      <c r="B323" s="163" t="s">
        <v>764</v>
      </c>
      <c r="C323" s="450">
        <v>2016</v>
      </c>
      <c r="D323" s="12" t="s">
        <v>762</v>
      </c>
      <c r="E323" s="135" t="s">
        <v>765</v>
      </c>
      <c r="F323" s="135" t="s">
        <v>765</v>
      </c>
      <c r="G323" s="768" t="s">
        <v>766</v>
      </c>
      <c r="H323" s="103">
        <v>64134.499000000003</v>
      </c>
      <c r="I323" s="103">
        <v>51668.417599999993</v>
      </c>
      <c r="J323" s="41">
        <v>9000</v>
      </c>
      <c r="K323" s="55">
        <v>3466.08</v>
      </c>
      <c r="L323" s="41">
        <v>0</v>
      </c>
      <c r="M323" s="40">
        <v>0</v>
      </c>
      <c r="N323" s="9">
        <v>12466.08140000001</v>
      </c>
      <c r="O323" s="24">
        <v>0</v>
      </c>
      <c r="P323" s="9">
        <f t="shared" si="19"/>
        <v>12466.08140000001</v>
      </c>
      <c r="Q323" s="9">
        <v>0</v>
      </c>
      <c r="R323" s="40">
        <v>0</v>
      </c>
      <c r="S323" s="41">
        <v>0</v>
      </c>
      <c r="T323" s="40">
        <v>0</v>
      </c>
      <c r="U323" s="102" t="s">
        <v>1685</v>
      </c>
      <c r="V323" s="102" t="s">
        <v>64</v>
      </c>
      <c r="W323" s="224" t="s">
        <v>625</v>
      </c>
    </row>
    <row r="324" spans="1:23" s="412" customFormat="1" ht="52.5" customHeight="1" x14ac:dyDescent="0.2">
      <c r="A324" s="133" t="s">
        <v>767</v>
      </c>
      <c r="B324" s="163" t="s">
        <v>768</v>
      </c>
      <c r="C324" s="450">
        <v>2016</v>
      </c>
      <c r="D324" s="12" t="s">
        <v>327</v>
      </c>
      <c r="E324" s="135" t="s">
        <v>734</v>
      </c>
      <c r="F324" s="135" t="s">
        <v>734</v>
      </c>
      <c r="G324" s="768" t="s">
        <v>769</v>
      </c>
      <c r="H324" s="103">
        <v>1800</v>
      </c>
      <c r="I324" s="103">
        <v>378.76979999999998</v>
      </c>
      <c r="J324" s="41">
        <v>0</v>
      </c>
      <c r="K324" s="55">
        <v>1421.2302</v>
      </c>
      <c r="L324" s="41">
        <v>0</v>
      </c>
      <c r="M324" s="40">
        <v>0</v>
      </c>
      <c r="N324" s="42">
        <v>1421.2302</v>
      </c>
      <c r="O324" s="24">
        <v>0</v>
      </c>
      <c r="P324" s="9">
        <f t="shared" si="19"/>
        <v>1421.2302</v>
      </c>
      <c r="Q324" s="71">
        <v>0</v>
      </c>
      <c r="R324" s="29">
        <v>0</v>
      </c>
      <c r="S324" s="41">
        <v>0</v>
      </c>
      <c r="T324" s="40">
        <v>0</v>
      </c>
      <c r="U324" s="114" t="s">
        <v>1784</v>
      </c>
      <c r="V324" s="12" t="s">
        <v>25</v>
      </c>
      <c r="W324" s="224" t="s">
        <v>610</v>
      </c>
    </row>
    <row r="325" spans="1:23" s="412" customFormat="1" ht="48" customHeight="1" x14ac:dyDescent="0.2">
      <c r="A325" s="133" t="s">
        <v>770</v>
      </c>
      <c r="B325" s="163" t="s">
        <v>771</v>
      </c>
      <c r="C325" s="450">
        <v>2017</v>
      </c>
      <c r="D325" s="12" t="s">
        <v>129</v>
      </c>
      <c r="E325" s="135" t="s">
        <v>734</v>
      </c>
      <c r="F325" s="135" t="s">
        <v>734</v>
      </c>
      <c r="G325" s="768" t="s">
        <v>772</v>
      </c>
      <c r="H325" s="28">
        <v>40039.019999999997</v>
      </c>
      <c r="I325" s="28">
        <v>27585.908880000003</v>
      </c>
      <c r="J325" s="30">
        <v>12453.11112</v>
      </c>
      <c r="K325" s="59">
        <v>0</v>
      </c>
      <c r="L325" s="30">
        <v>0</v>
      </c>
      <c r="M325" s="29">
        <v>0</v>
      </c>
      <c r="N325" s="9">
        <v>12453.11112</v>
      </c>
      <c r="O325" s="25">
        <v>0</v>
      </c>
      <c r="P325" s="9">
        <f t="shared" si="19"/>
        <v>12453.11112</v>
      </c>
      <c r="Q325" s="83">
        <v>0</v>
      </c>
      <c r="R325" s="29">
        <v>0</v>
      </c>
      <c r="S325" s="30">
        <v>0</v>
      </c>
      <c r="T325" s="29">
        <v>0</v>
      </c>
      <c r="U325" s="102" t="s">
        <v>1497</v>
      </c>
      <c r="V325" s="102" t="s">
        <v>64</v>
      </c>
      <c r="W325" s="224" t="s">
        <v>625</v>
      </c>
    </row>
    <row r="326" spans="1:23" s="503" customFormat="1" ht="33" customHeight="1" x14ac:dyDescent="0.2">
      <c r="A326" s="474" t="s">
        <v>773</v>
      </c>
      <c r="B326" s="475" t="s">
        <v>774</v>
      </c>
      <c r="C326" s="510">
        <v>2017</v>
      </c>
      <c r="D326" s="476" t="s">
        <v>129</v>
      </c>
      <c r="E326" s="656" t="s">
        <v>734</v>
      </c>
      <c r="F326" s="656" t="s">
        <v>734</v>
      </c>
      <c r="G326" s="770" t="s">
        <v>775</v>
      </c>
      <c r="H326" s="495">
        <v>2178</v>
      </c>
      <c r="I326" s="495">
        <v>2178</v>
      </c>
      <c r="J326" s="427">
        <v>0</v>
      </c>
      <c r="K326" s="543">
        <v>0</v>
      </c>
      <c r="L326" s="427">
        <v>0</v>
      </c>
      <c r="M326" s="508">
        <v>0</v>
      </c>
      <c r="N326" s="427">
        <v>622</v>
      </c>
      <c r="O326" s="489">
        <v>-622</v>
      </c>
      <c r="P326" s="427">
        <f t="shared" si="19"/>
        <v>0</v>
      </c>
      <c r="Q326" s="424">
        <v>0</v>
      </c>
      <c r="R326" s="426">
        <v>0</v>
      </c>
      <c r="S326" s="424">
        <v>0</v>
      </c>
      <c r="T326" s="426">
        <v>0</v>
      </c>
      <c r="U326" s="541" t="s">
        <v>1710</v>
      </c>
      <c r="V326" s="542" t="s">
        <v>77</v>
      </c>
      <c r="W326" s="477" t="s">
        <v>1784</v>
      </c>
    </row>
    <row r="327" spans="1:23" s="420" customFormat="1" ht="58.5" customHeight="1" x14ac:dyDescent="0.2">
      <c r="A327" s="344" t="s">
        <v>776</v>
      </c>
      <c r="B327" s="460" t="s">
        <v>777</v>
      </c>
      <c r="C327" s="594">
        <v>2017</v>
      </c>
      <c r="D327" s="461" t="s">
        <v>129</v>
      </c>
      <c r="E327" s="655" t="s">
        <v>734</v>
      </c>
      <c r="F327" s="655" t="s">
        <v>734</v>
      </c>
      <c r="G327" s="771" t="s">
        <v>778</v>
      </c>
      <c r="H327" s="259">
        <v>20400</v>
      </c>
      <c r="I327" s="259">
        <v>3488.43</v>
      </c>
      <c r="J327" s="698">
        <v>3711.57</v>
      </c>
      <c r="K327" s="585">
        <v>0</v>
      </c>
      <c r="L327" s="260">
        <v>0</v>
      </c>
      <c r="M327" s="584">
        <v>6000</v>
      </c>
      <c r="N327" s="260">
        <v>7311.57</v>
      </c>
      <c r="O327" s="583">
        <v>2400</v>
      </c>
      <c r="P327" s="260">
        <f t="shared" si="19"/>
        <v>9711.57</v>
      </c>
      <c r="Q327" s="698">
        <v>0</v>
      </c>
      <c r="R327" s="584">
        <v>0</v>
      </c>
      <c r="S327" s="260">
        <v>3600</v>
      </c>
      <c r="T327" s="584">
        <v>3600</v>
      </c>
      <c r="U327" s="699" t="s">
        <v>1708</v>
      </c>
      <c r="V327" s="700" t="s">
        <v>64</v>
      </c>
      <c r="W327" s="464" t="s">
        <v>1709</v>
      </c>
    </row>
    <row r="328" spans="1:23" s="503" customFormat="1" ht="33" customHeight="1" x14ac:dyDescent="0.2">
      <c r="A328" s="474" t="s">
        <v>779</v>
      </c>
      <c r="B328" s="475" t="s">
        <v>780</v>
      </c>
      <c r="C328" s="510">
        <v>2017</v>
      </c>
      <c r="D328" s="476" t="s">
        <v>129</v>
      </c>
      <c r="E328" s="656" t="s">
        <v>734</v>
      </c>
      <c r="F328" s="656" t="s">
        <v>734</v>
      </c>
      <c r="G328" s="770" t="s">
        <v>781</v>
      </c>
      <c r="H328" s="495">
        <v>373.89</v>
      </c>
      <c r="I328" s="495">
        <v>373.89</v>
      </c>
      <c r="J328" s="424">
        <v>0</v>
      </c>
      <c r="K328" s="425">
        <v>0</v>
      </c>
      <c r="L328" s="424">
        <v>0</v>
      </c>
      <c r="M328" s="426">
        <v>0</v>
      </c>
      <c r="N328" s="424">
        <v>226.11</v>
      </c>
      <c r="O328" s="489">
        <v>-226.11</v>
      </c>
      <c r="P328" s="424">
        <f t="shared" si="19"/>
        <v>0</v>
      </c>
      <c r="Q328" s="531">
        <v>0</v>
      </c>
      <c r="R328" s="426">
        <v>0</v>
      </c>
      <c r="S328" s="424">
        <v>0</v>
      </c>
      <c r="T328" s="426">
        <v>0</v>
      </c>
      <c r="U328" s="541" t="s">
        <v>1710</v>
      </c>
      <c r="V328" s="542" t="s">
        <v>77</v>
      </c>
      <c r="W328" s="477" t="s">
        <v>1784</v>
      </c>
    </row>
    <row r="329" spans="1:23" s="503" customFormat="1" ht="33" customHeight="1" x14ac:dyDescent="0.2">
      <c r="A329" s="474" t="s">
        <v>782</v>
      </c>
      <c r="B329" s="475" t="s">
        <v>783</v>
      </c>
      <c r="C329" s="510">
        <v>2017</v>
      </c>
      <c r="D329" s="476" t="s">
        <v>129</v>
      </c>
      <c r="E329" s="656" t="s">
        <v>734</v>
      </c>
      <c r="F329" s="656" t="s">
        <v>734</v>
      </c>
      <c r="G329" s="770" t="s">
        <v>784</v>
      </c>
      <c r="H329" s="495">
        <v>373.89</v>
      </c>
      <c r="I329" s="495">
        <v>373.89</v>
      </c>
      <c r="J329" s="424">
        <v>0</v>
      </c>
      <c r="K329" s="425">
        <v>0</v>
      </c>
      <c r="L329" s="424">
        <v>0</v>
      </c>
      <c r="M329" s="426">
        <v>0</v>
      </c>
      <c r="N329" s="424">
        <v>76.11</v>
      </c>
      <c r="O329" s="489">
        <v>-76.11</v>
      </c>
      <c r="P329" s="424">
        <f t="shared" si="19"/>
        <v>0</v>
      </c>
      <c r="Q329" s="531">
        <v>0</v>
      </c>
      <c r="R329" s="426">
        <v>0</v>
      </c>
      <c r="S329" s="424">
        <v>0</v>
      </c>
      <c r="T329" s="426">
        <v>0</v>
      </c>
      <c r="U329" s="541" t="s">
        <v>1710</v>
      </c>
      <c r="V329" s="542" t="s">
        <v>77</v>
      </c>
      <c r="W329" s="477" t="s">
        <v>1784</v>
      </c>
    </row>
    <row r="330" spans="1:23" s="420" customFormat="1" ht="50.25" customHeight="1" x14ac:dyDescent="0.2">
      <c r="A330" s="344" t="s">
        <v>785</v>
      </c>
      <c r="B330" s="460" t="s">
        <v>786</v>
      </c>
      <c r="C330" s="594">
        <v>2017</v>
      </c>
      <c r="D330" s="461" t="s">
        <v>129</v>
      </c>
      <c r="E330" s="655" t="s">
        <v>787</v>
      </c>
      <c r="F330" s="655" t="s">
        <v>787</v>
      </c>
      <c r="G330" s="771" t="s">
        <v>788</v>
      </c>
      <c r="H330" s="259">
        <v>99892</v>
      </c>
      <c r="I330" s="259">
        <v>68500</v>
      </c>
      <c r="J330" s="260">
        <v>0</v>
      </c>
      <c r="K330" s="585">
        <v>18500</v>
      </c>
      <c r="L330" s="260">
        <v>8000</v>
      </c>
      <c r="M330" s="584">
        <v>0</v>
      </c>
      <c r="N330" s="260">
        <v>26500</v>
      </c>
      <c r="O330" s="583">
        <v>0</v>
      </c>
      <c r="P330" s="260">
        <f t="shared" si="19"/>
        <v>26500</v>
      </c>
      <c r="Q330" s="698">
        <v>0</v>
      </c>
      <c r="R330" s="584">
        <v>4892</v>
      </c>
      <c r="S330" s="260">
        <v>0</v>
      </c>
      <c r="T330" s="584">
        <v>0</v>
      </c>
      <c r="U330" s="699" t="s">
        <v>1498</v>
      </c>
      <c r="V330" s="700" t="s">
        <v>64</v>
      </c>
      <c r="W330" s="464" t="s">
        <v>1704</v>
      </c>
    </row>
    <row r="331" spans="1:23" s="503" customFormat="1" ht="35.25" customHeight="1" x14ac:dyDescent="0.2">
      <c r="A331" s="474" t="s">
        <v>789</v>
      </c>
      <c r="B331" s="475" t="s">
        <v>790</v>
      </c>
      <c r="C331" s="510">
        <v>2017</v>
      </c>
      <c r="D331" s="476" t="s">
        <v>129</v>
      </c>
      <c r="E331" s="656" t="s">
        <v>791</v>
      </c>
      <c r="F331" s="656" t="s">
        <v>791</v>
      </c>
      <c r="G331" s="770" t="s">
        <v>792</v>
      </c>
      <c r="H331" s="495">
        <v>598.95000000000005</v>
      </c>
      <c r="I331" s="495">
        <v>598.95000000000005</v>
      </c>
      <c r="J331" s="424">
        <v>0</v>
      </c>
      <c r="K331" s="425">
        <v>0</v>
      </c>
      <c r="L331" s="424">
        <v>0</v>
      </c>
      <c r="M331" s="426">
        <v>0</v>
      </c>
      <c r="N331" s="424">
        <v>6.05</v>
      </c>
      <c r="O331" s="489">
        <v>-6.05</v>
      </c>
      <c r="P331" s="424">
        <f t="shared" si="19"/>
        <v>0</v>
      </c>
      <c r="Q331" s="531">
        <v>0</v>
      </c>
      <c r="R331" s="426">
        <v>0</v>
      </c>
      <c r="S331" s="424">
        <v>0</v>
      </c>
      <c r="T331" s="426">
        <v>0</v>
      </c>
      <c r="U331" s="541" t="s">
        <v>1710</v>
      </c>
      <c r="V331" s="542" t="s">
        <v>77</v>
      </c>
      <c r="W331" s="477" t="s">
        <v>1784</v>
      </c>
    </row>
    <row r="332" spans="1:23" s="412" customFormat="1" ht="35.25" customHeight="1" x14ac:dyDescent="0.2">
      <c r="A332" s="133" t="s">
        <v>793</v>
      </c>
      <c r="B332" s="163" t="s">
        <v>794</v>
      </c>
      <c r="C332" s="450">
        <v>2017</v>
      </c>
      <c r="D332" s="12" t="s">
        <v>148</v>
      </c>
      <c r="E332" s="135" t="s">
        <v>743</v>
      </c>
      <c r="F332" s="135" t="s">
        <v>743</v>
      </c>
      <c r="G332" s="768" t="s">
        <v>795</v>
      </c>
      <c r="H332" s="28">
        <v>9000</v>
      </c>
      <c r="I332" s="28">
        <v>0</v>
      </c>
      <c r="J332" s="30">
        <v>0</v>
      </c>
      <c r="K332" s="59">
        <v>0</v>
      </c>
      <c r="L332" s="30">
        <v>0</v>
      </c>
      <c r="M332" s="53">
        <v>8993.2199999999993</v>
      </c>
      <c r="N332" s="9">
        <v>8993.2240000000002</v>
      </c>
      <c r="O332" s="24">
        <v>0</v>
      </c>
      <c r="P332" s="9">
        <f t="shared" si="19"/>
        <v>8993.2240000000002</v>
      </c>
      <c r="Q332" s="83">
        <v>0</v>
      </c>
      <c r="R332" s="29">
        <v>6.7759999999999998</v>
      </c>
      <c r="S332" s="30">
        <v>0</v>
      </c>
      <c r="T332" s="29">
        <v>0</v>
      </c>
      <c r="U332" s="330" t="s">
        <v>1711</v>
      </c>
      <c r="V332" s="12" t="s">
        <v>25</v>
      </c>
      <c r="W332" s="224" t="s">
        <v>1705</v>
      </c>
    </row>
    <row r="333" spans="1:23" s="412" customFormat="1" ht="43.5" customHeight="1" x14ac:dyDescent="0.2">
      <c r="A333" s="133" t="s">
        <v>796</v>
      </c>
      <c r="B333" s="163" t="s">
        <v>797</v>
      </c>
      <c r="C333" s="450">
        <v>2017</v>
      </c>
      <c r="D333" s="12" t="s">
        <v>148</v>
      </c>
      <c r="E333" s="135" t="s">
        <v>734</v>
      </c>
      <c r="F333" s="135" t="s">
        <v>734</v>
      </c>
      <c r="G333" s="768" t="s">
        <v>798</v>
      </c>
      <c r="H333" s="28">
        <v>45685</v>
      </c>
      <c r="I333" s="28">
        <v>0</v>
      </c>
      <c r="J333" s="30">
        <v>0</v>
      </c>
      <c r="K333" s="59">
        <v>0</v>
      </c>
      <c r="L333" s="30">
        <v>15000</v>
      </c>
      <c r="M333" s="29">
        <v>15000</v>
      </c>
      <c r="N333" s="9">
        <v>30000</v>
      </c>
      <c r="O333" s="24">
        <v>0</v>
      </c>
      <c r="P333" s="9">
        <f t="shared" si="19"/>
        <v>30000</v>
      </c>
      <c r="Q333" s="83">
        <v>0</v>
      </c>
      <c r="R333" s="29">
        <v>0</v>
      </c>
      <c r="S333" s="30">
        <v>15685</v>
      </c>
      <c r="T333" s="29">
        <v>0</v>
      </c>
      <c r="U333" s="102" t="s">
        <v>1713</v>
      </c>
      <c r="V333" s="12" t="s">
        <v>34</v>
      </c>
      <c r="W333" s="224" t="s">
        <v>625</v>
      </c>
    </row>
    <row r="334" spans="1:23" s="412" customFormat="1" ht="40.5" customHeight="1" x14ac:dyDescent="0.2">
      <c r="A334" s="133" t="s">
        <v>799</v>
      </c>
      <c r="B334" s="163" t="s">
        <v>1499</v>
      </c>
      <c r="C334" s="450">
        <v>2018</v>
      </c>
      <c r="D334" s="12" t="s">
        <v>407</v>
      </c>
      <c r="E334" s="135" t="s">
        <v>743</v>
      </c>
      <c r="F334" s="135" t="s">
        <v>743</v>
      </c>
      <c r="G334" s="768" t="s">
        <v>800</v>
      </c>
      <c r="H334" s="28">
        <v>99313</v>
      </c>
      <c r="I334" s="28">
        <v>24500</v>
      </c>
      <c r="J334" s="30">
        <v>0</v>
      </c>
      <c r="K334" s="59">
        <v>0</v>
      </c>
      <c r="L334" s="30">
        <v>50000</v>
      </c>
      <c r="M334" s="29">
        <v>4813</v>
      </c>
      <c r="N334" s="9">
        <v>54813</v>
      </c>
      <c r="O334" s="24">
        <v>0</v>
      </c>
      <c r="P334" s="9">
        <f t="shared" si="19"/>
        <v>54813</v>
      </c>
      <c r="Q334" s="83">
        <v>0</v>
      </c>
      <c r="R334" s="51">
        <v>20000</v>
      </c>
      <c r="S334" s="30">
        <v>0</v>
      </c>
      <c r="T334" s="29">
        <v>0</v>
      </c>
      <c r="U334" s="330" t="s">
        <v>1714</v>
      </c>
      <c r="V334" s="102" t="s">
        <v>64</v>
      </c>
      <c r="W334" s="224" t="s">
        <v>1679</v>
      </c>
    </row>
    <row r="335" spans="1:23" s="412" customFormat="1" ht="91.5" customHeight="1" x14ac:dyDescent="0.2">
      <c r="A335" s="133" t="s">
        <v>801</v>
      </c>
      <c r="B335" s="163" t="s">
        <v>802</v>
      </c>
      <c r="C335" s="593">
        <v>2018</v>
      </c>
      <c r="D335" s="159" t="s">
        <v>407</v>
      </c>
      <c r="E335" s="158" t="s">
        <v>765</v>
      </c>
      <c r="F335" s="158" t="s">
        <v>765</v>
      </c>
      <c r="G335" s="766" t="s">
        <v>803</v>
      </c>
      <c r="H335" s="39">
        <v>12000</v>
      </c>
      <c r="I335" s="39">
        <v>500.94</v>
      </c>
      <c r="J335" s="41">
        <v>300</v>
      </c>
      <c r="K335" s="55">
        <v>8000</v>
      </c>
      <c r="L335" s="41">
        <v>3199.06</v>
      </c>
      <c r="M335" s="40">
        <v>0</v>
      </c>
      <c r="N335" s="42">
        <v>11499.06</v>
      </c>
      <c r="O335" s="24">
        <v>0</v>
      </c>
      <c r="P335" s="42">
        <f t="shared" si="19"/>
        <v>11499.06</v>
      </c>
      <c r="Q335" s="75">
        <v>0</v>
      </c>
      <c r="R335" s="26">
        <v>0</v>
      </c>
      <c r="S335" s="41">
        <v>0</v>
      </c>
      <c r="T335" s="40">
        <v>0</v>
      </c>
      <c r="U335" s="102" t="s">
        <v>1715</v>
      </c>
      <c r="V335" s="12" t="s">
        <v>25</v>
      </c>
      <c r="W335" s="224" t="s">
        <v>1494</v>
      </c>
    </row>
    <row r="336" spans="1:23" s="421" customFormat="1" ht="33" customHeight="1" x14ac:dyDescent="0.2">
      <c r="A336" s="478" t="s">
        <v>804</v>
      </c>
      <c r="B336" s="317" t="s">
        <v>1500</v>
      </c>
      <c r="C336" s="819">
        <v>2018</v>
      </c>
      <c r="D336" s="313" t="s">
        <v>1817</v>
      </c>
      <c r="E336" s="676" t="s">
        <v>805</v>
      </c>
      <c r="F336" s="676" t="s">
        <v>805</v>
      </c>
      <c r="G336" s="772" t="s">
        <v>806</v>
      </c>
      <c r="H336" s="77">
        <v>7000</v>
      </c>
      <c r="I336" s="77">
        <v>5000</v>
      </c>
      <c r="J336" s="80">
        <v>0</v>
      </c>
      <c r="K336" s="79">
        <v>0</v>
      </c>
      <c r="L336" s="80">
        <v>0</v>
      </c>
      <c r="M336" s="78">
        <v>0</v>
      </c>
      <c r="N336" s="81">
        <v>0</v>
      </c>
      <c r="O336" s="24">
        <v>0</v>
      </c>
      <c r="P336" s="81">
        <f t="shared" si="19"/>
        <v>0</v>
      </c>
      <c r="Q336" s="82">
        <v>0</v>
      </c>
      <c r="R336" s="78">
        <v>2000</v>
      </c>
      <c r="S336" s="80">
        <v>0</v>
      </c>
      <c r="T336" s="78">
        <v>0</v>
      </c>
      <c r="U336" s="479" t="s">
        <v>1716</v>
      </c>
      <c r="V336" s="484" t="s">
        <v>77</v>
      </c>
      <c r="W336" s="314" t="s">
        <v>1784</v>
      </c>
    </row>
    <row r="337" spans="1:23" s="421" customFormat="1" ht="33" customHeight="1" x14ac:dyDescent="0.2">
      <c r="A337" s="478" t="s">
        <v>807</v>
      </c>
      <c r="B337" s="317" t="s">
        <v>1501</v>
      </c>
      <c r="C337" s="819">
        <v>2018</v>
      </c>
      <c r="D337" s="313" t="s">
        <v>1818</v>
      </c>
      <c r="E337" s="676" t="s">
        <v>805</v>
      </c>
      <c r="F337" s="676" t="s">
        <v>805</v>
      </c>
      <c r="G337" s="772" t="s">
        <v>808</v>
      </c>
      <c r="H337" s="77">
        <v>1000</v>
      </c>
      <c r="I337" s="77">
        <v>1000</v>
      </c>
      <c r="J337" s="80">
        <v>0</v>
      </c>
      <c r="K337" s="79">
        <v>0</v>
      </c>
      <c r="L337" s="80">
        <v>0</v>
      </c>
      <c r="M337" s="78">
        <v>0</v>
      </c>
      <c r="N337" s="81">
        <v>0</v>
      </c>
      <c r="O337" s="24">
        <v>0</v>
      </c>
      <c r="P337" s="81">
        <f t="shared" si="19"/>
        <v>0</v>
      </c>
      <c r="Q337" s="82">
        <v>0</v>
      </c>
      <c r="R337" s="78">
        <v>0</v>
      </c>
      <c r="S337" s="80">
        <v>0</v>
      </c>
      <c r="T337" s="78">
        <v>0</v>
      </c>
      <c r="U337" s="479" t="s">
        <v>1784</v>
      </c>
      <c r="V337" s="484" t="s">
        <v>77</v>
      </c>
      <c r="W337" s="314" t="s">
        <v>1784</v>
      </c>
    </row>
    <row r="338" spans="1:23" s="421" customFormat="1" ht="36" customHeight="1" x14ac:dyDescent="0.2">
      <c r="A338" s="478" t="s">
        <v>809</v>
      </c>
      <c r="B338" s="317" t="s">
        <v>1502</v>
      </c>
      <c r="C338" s="819">
        <v>2018</v>
      </c>
      <c r="D338" s="313" t="s">
        <v>1819</v>
      </c>
      <c r="E338" s="676" t="s">
        <v>805</v>
      </c>
      <c r="F338" s="676" t="s">
        <v>805</v>
      </c>
      <c r="G338" s="772" t="s">
        <v>810</v>
      </c>
      <c r="H338" s="77">
        <v>22000</v>
      </c>
      <c r="I338" s="77">
        <v>21500</v>
      </c>
      <c r="J338" s="80">
        <v>0</v>
      </c>
      <c r="K338" s="79">
        <v>0</v>
      </c>
      <c r="L338" s="80">
        <v>0</v>
      </c>
      <c r="M338" s="78">
        <v>0</v>
      </c>
      <c r="N338" s="81">
        <v>0</v>
      </c>
      <c r="O338" s="24">
        <v>0</v>
      </c>
      <c r="P338" s="81">
        <f t="shared" si="19"/>
        <v>0</v>
      </c>
      <c r="Q338" s="82">
        <v>0</v>
      </c>
      <c r="R338" s="78">
        <v>500</v>
      </c>
      <c r="S338" s="80">
        <v>0</v>
      </c>
      <c r="T338" s="78">
        <v>0</v>
      </c>
      <c r="U338" s="479" t="s">
        <v>1716</v>
      </c>
      <c r="V338" s="484" t="s">
        <v>77</v>
      </c>
      <c r="W338" s="314" t="s">
        <v>1784</v>
      </c>
    </row>
    <row r="339" spans="1:23" s="412" customFormat="1" ht="33" customHeight="1" x14ac:dyDescent="0.2">
      <c r="A339" s="133" t="s">
        <v>811</v>
      </c>
      <c r="B339" s="163" t="s">
        <v>1503</v>
      </c>
      <c r="C339" s="450">
        <v>2018</v>
      </c>
      <c r="D339" s="313" t="s">
        <v>1820</v>
      </c>
      <c r="E339" s="135" t="s">
        <v>734</v>
      </c>
      <c r="F339" s="135" t="s">
        <v>734</v>
      </c>
      <c r="G339" s="768" t="s">
        <v>812</v>
      </c>
      <c r="H339" s="28">
        <v>31544.25</v>
      </c>
      <c r="I339" s="28">
        <v>4090.2245300000004</v>
      </c>
      <c r="J339" s="30">
        <v>25454.02547</v>
      </c>
      <c r="K339" s="59">
        <v>0</v>
      </c>
      <c r="L339" s="30">
        <v>0</v>
      </c>
      <c r="M339" s="29">
        <v>0</v>
      </c>
      <c r="N339" s="9">
        <v>25454.02547</v>
      </c>
      <c r="O339" s="24">
        <v>0</v>
      </c>
      <c r="P339" s="9">
        <f t="shared" si="19"/>
        <v>25454.02547</v>
      </c>
      <c r="Q339" s="83">
        <v>0</v>
      </c>
      <c r="R339" s="53">
        <v>2000</v>
      </c>
      <c r="S339" s="30">
        <v>0</v>
      </c>
      <c r="T339" s="29">
        <v>0</v>
      </c>
      <c r="U339" s="330" t="s">
        <v>1717</v>
      </c>
      <c r="V339" s="102" t="s">
        <v>64</v>
      </c>
      <c r="W339" s="224" t="s">
        <v>625</v>
      </c>
    </row>
    <row r="340" spans="1:23" s="412" customFormat="1" ht="33" customHeight="1" x14ac:dyDescent="0.2">
      <c r="A340" s="133" t="s">
        <v>813</v>
      </c>
      <c r="B340" s="163" t="s">
        <v>1504</v>
      </c>
      <c r="C340" s="450">
        <v>2018</v>
      </c>
      <c r="D340" s="313" t="s">
        <v>1821</v>
      </c>
      <c r="E340" s="135" t="s">
        <v>734</v>
      </c>
      <c r="F340" s="646" t="s">
        <v>734</v>
      </c>
      <c r="G340" s="768" t="s">
        <v>814</v>
      </c>
      <c r="H340" s="28">
        <v>13270</v>
      </c>
      <c r="I340" s="28">
        <v>117.685</v>
      </c>
      <c r="J340" s="30">
        <v>0</v>
      </c>
      <c r="K340" s="59">
        <v>3982.3150000000001</v>
      </c>
      <c r="L340" s="30">
        <v>0</v>
      </c>
      <c r="M340" s="29">
        <v>0</v>
      </c>
      <c r="N340" s="9">
        <v>3982.3150000000001</v>
      </c>
      <c r="O340" s="24">
        <v>0</v>
      </c>
      <c r="P340" s="9">
        <f t="shared" si="19"/>
        <v>3982.3150000000001</v>
      </c>
      <c r="Q340" s="83">
        <v>0</v>
      </c>
      <c r="R340" s="53">
        <v>0</v>
      </c>
      <c r="S340" s="30">
        <v>9170</v>
      </c>
      <c r="T340" s="29">
        <v>0</v>
      </c>
      <c r="U340" s="102" t="s">
        <v>1718</v>
      </c>
      <c r="V340" s="102" t="s">
        <v>64</v>
      </c>
      <c r="W340" s="224" t="s">
        <v>610</v>
      </c>
    </row>
    <row r="341" spans="1:23" s="412" customFormat="1" ht="33" customHeight="1" x14ac:dyDescent="0.2">
      <c r="A341" s="133" t="s">
        <v>815</v>
      </c>
      <c r="B341" s="163" t="s">
        <v>1505</v>
      </c>
      <c r="C341" s="450">
        <v>2018</v>
      </c>
      <c r="D341" s="313" t="s">
        <v>1822</v>
      </c>
      <c r="E341" s="135" t="s">
        <v>734</v>
      </c>
      <c r="F341" s="646" t="s">
        <v>734</v>
      </c>
      <c r="G341" s="768" t="s">
        <v>816</v>
      </c>
      <c r="H341" s="28">
        <v>2500</v>
      </c>
      <c r="I341" s="28">
        <v>346.99721</v>
      </c>
      <c r="J341" s="30">
        <v>778</v>
      </c>
      <c r="K341" s="59">
        <v>0</v>
      </c>
      <c r="L341" s="30">
        <v>0</v>
      </c>
      <c r="M341" s="29">
        <v>1125</v>
      </c>
      <c r="N341" s="9">
        <v>1903.00279</v>
      </c>
      <c r="O341" s="24">
        <v>0</v>
      </c>
      <c r="P341" s="9">
        <f t="shared" si="19"/>
        <v>1903.00279</v>
      </c>
      <c r="Q341" s="83">
        <v>0</v>
      </c>
      <c r="R341" s="53">
        <v>250</v>
      </c>
      <c r="S341" s="30">
        <v>0</v>
      </c>
      <c r="T341" s="29">
        <v>0</v>
      </c>
      <c r="U341" s="330" t="s">
        <v>1719</v>
      </c>
      <c r="V341" s="102" t="s">
        <v>64</v>
      </c>
      <c r="W341" s="224" t="s">
        <v>588</v>
      </c>
    </row>
    <row r="342" spans="1:23" s="412" customFormat="1" ht="33" customHeight="1" x14ac:dyDescent="0.2">
      <c r="A342" s="133" t="s">
        <v>817</v>
      </c>
      <c r="B342" s="163" t="s">
        <v>1506</v>
      </c>
      <c r="C342" s="450">
        <v>2018</v>
      </c>
      <c r="D342" s="313" t="s">
        <v>1823</v>
      </c>
      <c r="E342" s="135" t="s">
        <v>734</v>
      </c>
      <c r="F342" s="646" t="s">
        <v>734</v>
      </c>
      <c r="G342" s="768" t="s">
        <v>818</v>
      </c>
      <c r="H342" s="28">
        <v>12415</v>
      </c>
      <c r="I342" s="28">
        <v>5470.1869400000005</v>
      </c>
      <c r="J342" s="30">
        <v>6944.8130600000004</v>
      </c>
      <c r="K342" s="59">
        <v>0</v>
      </c>
      <c r="L342" s="30">
        <v>0</v>
      </c>
      <c r="M342" s="29">
        <v>0</v>
      </c>
      <c r="N342" s="9">
        <v>6944.8130600000004</v>
      </c>
      <c r="O342" s="24">
        <v>0</v>
      </c>
      <c r="P342" s="9">
        <f t="shared" si="19"/>
        <v>6944.8130600000004</v>
      </c>
      <c r="Q342" s="83">
        <v>0</v>
      </c>
      <c r="R342" s="53">
        <v>0</v>
      </c>
      <c r="S342" s="30">
        <v>0</v>
      </c>
      <c r="T342" s="29">
        <v>0</v>
      </c>
      <c r="U342" s="102" t="s">
        <v>1686</v>
      </c>
      <c r="V342" s="102" t="s">
        <v>64</v>
      </c>
      <c r="W342" s="224" t="s">
        <v>35</v>
      </c>
    </row>
    <row r="343" spans="1:23" s="533" customFormat="1" ht="38.25" customHeight="1" x14ac:dyDescent="0.2">
      <c r="A343" s="474" t="s">
        <v>819</v>
      </c>
      <c r="B343" s="476" t="s">
        <v>1507</v>
      </c>
      <c r="C343" s="510">
        <v>2018</v>
      </c>
      <c r="D343" s="476" t="s">
        <v>1824</v>
      </c>
      <c r="E343" s="656" t="s">
        <v>728</v>
      </c>
      <c r="F343" s="656" t="s">
        <v>728</v>
      </c>
      <c r="G343" s="770" t="s">
        <v>820</v>
      </c>
      <c r="H343" s="495">
        <v>4719</v>
      </c>
      <c r="I343" s="495">
        <v>4719</v>
      </c>
      <c r="J343" s="424">
        <v>0</v>
      </c>
      <c r="K343" s="425">
        <v>0</v>
      </c>
      <c r="L343" s="424">
        <v>0</v>
      </c>
      <c r="M343" s="426">
        <v>0</v>
      </c>
      <c r="N343" s="424">
        <v>181</v>
      </c>
      <c r="O343" s="218">
        <v>-181</v>
      </c>
      <c r="P343" s="424">
        <f t="shared" si="19"/>
        <v>0</v>
      </c>
      <c r="Q343" s="531">
        <v>0</v>
      </c>
      <c r="R343" s="424">
        <v>0</v>
      </c>
      <c r="S343" s="424">
        <v>0</v>
      </c>
      <c r="T343" s="426">
        <v>0</v>
      </c>
      <c r="U343" s="541" t="s">
        <v>1710</v>
      </c>
      <c r="V343" s="542" t="s">
        <v>77</v>
      </c>
      <c r="W343" s="477" t="s">
        <v>1784</v>
      </c>
    </row>
    <row r="344" spans="1:23" s="412" customFormat="1" ht="34.5" customHeight="1" x14ac:dyDescent="0.2">
      <c r="A344" s="133" t="s">
        <v>821</v>
      </c>
      <c r="B344" s="163" t="s">
        <v>1508</v>
      </c>
      <c r="C344" s="450">
        <v>2018</v>
      </c>
      <c r="D344" s="313" t="s">
        <v>1825</v>
      </c>
      <c r="E344" s="135" t="s">
        <v>765</v>
      </c>
      <c r="F344" s="646" t="s">
        <v>765</v>
      </c>
      <c r="G344" s="768" t="s">
        <v>822</v>
      </c>
      <c r="H344" s="28">
        <v>500</v>
      </c>
      <c r="I344" s="28">
        <v>190.03100000000001</v>
      </c>
      <c r="J344" s="30">
        <v>309.97000000000003</v>
      </c>
      <c r="K344" s="59">
        <v>0</v>
      </c>
      <c r="L344" s="30">
        <v>0</v>
      </c>
      <c r="M344" s="29">
        <v>0</v>
      </c>
      <c r="N344" s="9">
        <v>309.96899999999999</v>
      </c>
      <c r="O344" s="24">
        <v>0</v>
      </c>
      <c r="P344" s="9">
        <f t="shared" si="19"/>
        <v>309.96899999999999</v>
      </c>
      <c r="Q344" s="83">
        <v>0</v>
      </c>
      <c r="R344" s="53">
        <v>0</v>
      </c>
      <c r="S344" s="30">
        <v>0</v>
      </c>
      <c r="T344" s="29">
        <v>0</v>
      </c>
      <c r="U344" s="358" t="s">
        <v>1720</v>
      </c>
      <c r="V344" s="102" t="s">
        <v>64</v>
      </c>
      <c r="W344" s="224" t="s">
        <v>625</v>
      </c>
    </row>
    <row r="345" spans="1:23" s="412" customFormat="1" ht="62.25" customHeight="1" x14ac:dyDescent="0.2">
      <c r="A345" s="133" t="s">
        <v>823</v>
      </c>
      <c r="B345" s="163" t="s">
        <v>1509</v>
      </c>
      <c r="C345" s="450">
        <v>2018</v>
      </c>
      <c r="D345" s="313" t="s">
        <v>1828</v>
      </c>
      <c r="E345" s="135" t="s">
        <v>765</v>
      </c>
      <c r="F345" s="646" t="s">
        <v>765</v>
      </c>
      <c r="G345" s="768" t="s">
        <v>824</v>
      </c>
      <c r="H345" s="28">
        <v>500</v>
      </c>
      <c r="I345" s="28">
        <v>0</v>
      </c>
      <c r="J345" s="30">
        <v>0</v>
      </c>
      <c r="K345" s="30">
        <v>500</v>
      </c>
      <c r="L345" s="30">
        <v>0</v>
      </c>
      <c r="M345" s="29">
        <v>0</v>
      </c>
      <c r="N345" s="9">
        <v>500</v>
      </c>
      <c r="O345" s="24">
        <v>0</v>
      </c>
      <c r="P345" s="9">
        <f t="shared" si="19"/>
        <v>500</v>
      </c>
      <c r="Q345" s="83">
        <v>0</v>
      </c>
      <c r="R345" s="53">
        <v>0</v>
      </c>
      <c r="S345" s="30">
        <v>0</v>
      </c>
      <c r="T345" s="29">
        <v>0</v>
      </c>
      <c r="U345" s="359" t="s">
        <v>1721</v>
      </c>
      <c r="V345" s="102" t="s">
        <v>64</v>
      </c>
      <c r="W345" s="224" t="s">
        <v>610</v>
      </c>
    </row>
    <row r="346" spans="1:23" s="412" customFormat="1" ht="46.5" customHeight="1" x14ac:dyDescent="0.2">
      <c r="A346" s="133" t="s">
        <v>825</v>
      </c>
      <c r="B346" s="163" t="s">
        <v>1510</v>
      </c>
      <c r="C346" s="450">
        <v>2018</v>
      </c>
      <c r="D346" s="313" t="s">
        <v>1829</v>
      </c>
      <c r="E346" s="135" t="s">
        <v>765</v>
      </c>
      <c r="F346" s="646" t="s">
        <v>765</v>
      </c>
      <c r="G346" s="768" t="s">
        <v>826</v>
      </c>
      <c r="H346" s="28">
        <v>1000</v>
      </c>
      <c r="I346" s="28">
        <v>0</v>
      </c>
      <c r="J346" s="30">
        <v>0</v>
      </c>
      <c r="K346" s="59">
        <v>0</v>
      </c>
      <c r="L346" s="30">
        <v>0</v>
      </c>
      <c r="M346" s="29">
        <v>1000</v>
      </c>
      <c r="N346" s="9">
        <v>1000</v>
      </c>
      <c r="O346" s="24">
        <v>0</v>
      </c>
      <c r="P346" s="9">
        <f t="shared" si="19"/>
        <v>1000</v>
      </c>
      <c r="Q346" s="83">
        <v>0</v>
      </c>
      <c r="R346" s="53">
        <v>0</v>
      </c>
      <c r="S346" s="30">
        <v>0</v>
      </c>
      <c r="T346" s="29">
        <v>0</v>
      </c>
      <c r="U346" s="102" t="s">
        <v>1722</v>
      </c>
      <c r="V346" s="102" t="s">
        <v>34</v>
      </c>
      <c r="W346" s="224" t="s">
        <v>1179</v>
      </c>
    </row>
    <row r="347" spans="1:23" s="412" customFormat="1" ht="33" customHeight="1" x14ac:dyDescent="0.2">
      <c r="A347" s="133" t="s">
        <v>827</v>
      </c>
      <c r="B347" s="163" t="s">
        <v>1511</v>
      </c>
      <c r="C347" s="450">
        <v>2018</v>
      </c>
      <c r="D347" s="313" t="s">
        <v>1830</v>
      </c>
      <c r="E347" s="135" t="s">
        <v>791</v>
      </c>
      <c r="F347" s="646" t="s">
        <v>791</v>
      </c>
      <c r="G347" s="768" t="s">
        <v>828</v>
      </c>
      <c r="H347" s="28">
        <v>70000</v>
      </c>
      <c r="I347" s="28">
        <v>0</v>
      </c>
      <c r="J347" s="30">
        <v>0</v>
      </c>
      <c r="K347" s="59">
        <v>0</v>
      </c>
      <c r="L347" s="30">
        <v>0</v>
      </c>
      <c r="M347" s="29">
        <v>20000</v>
      </c>
      <c r="N347" s="9">
        <v>20000</v>
      </c>
      <c r="O347" s="24">
        <v>0</v>
      </c>
      <c r="P347" s="9">
        <f t="shared" si="19"/>
        <v>20000</v>
      </c>
      <c r="Q347" s="83">
        <v>0</v>
      </c>
      <c r="R347" s="53">
        <v>50000</v>
      </c>
      <c r="S347" s="30">
        <v>0</v>
      </c>
      <c r="T347" s="92">
        <v>0</v>
      </c>
      <c r="U347" s="113" t="s">
        <v>1687</v>
      </c>
      <c r="V347" s="12" t="s">
        <v>34</v>
      </c>
      <c r="W347" s="224" t="s">
        <v>35</v>
      </c>
    </row>
    <row r="348" spans="1:23" s="421" customFormat="1" ht="33" customHeight="1" x14ac:dyDescent="0.2">
      <c r="A348" s="478" t="s">
        <v>829</v>
      </c>
      <c r="B348" s="317" t="s">
        <v>1512</v>
      </c>
      <c r="C348" s="819">
        <v>2018</v>
      </c>
      <c r="D348" s="313" t="s">
        <v>486</v>
      </c>
      <c r="E348" s="676" t="s">
        <v>830</v>
      </c>
      <c r="F348" s="676" t="s">
        <v>830</v>
      </c>
      <c r="G348" s="772" t="s">
        <v>831</v>
      </c>
      <c r="H348" s="77">
        <v>24000</v>
      </c>
      <c r="I348" s="77">
        <v>24000</v>
      </c>
      <c r="J348" s="80">
        <v>0</v>
      </c>
      <c r="K348" s="79">
        <v>0</v>
      </c>
      <c r="L348" s="80">
        <v>0</v>
      </c>
      <c r="M348" s="78">
        <v>0</v>
      </c>
      <c r="N348" s="81">
        <v>0</v>
      </c>
      <c r="O348" s="490">
        <v>0</v>
      </c>
      <c r="P348" s="81">
        <f t="shared" si="19"/>
        <v>0</v>
      </c>
      <c r="Q348" s="82">
        <v>0</v>
      </c>
      <c r="R348" s="78">
        <v>0</v>
      </c>
      <c r="S348" s="80">
        <v>0</v>
      </c>
      <c r="T348" s="78">
        <v>0</v>
      </c>
      <c r="U348" s="479" t="s">
        <v>1784</v>
      </c>
      <c r="V348" s="484" t="s">
        <v>77</v>
      </c>
      <c r="W348" s="314" t="s">
        <v>1784</v>
      </c>
    </row>
    <row r="349" spans="1:23" s="420" customFormat="1" ht="63" customHeight="1" x14ac:dyDescent="0.2">
      <c r="A349" s="344" t="s">
        <v>832</v>
      </c>
      <c r="B349" s="460" t="s">
        <v>1513</v>
      </c>
      <c r="C349" s="594">
        <v>2018</v>
      </c>
      <c r="D349" s="461" t="s">
        <v>486</v>
      </c>
      <c r="E349" s="655" t="s">
        <v>765</v>
      </c>
      <c r="F349" s="655" t="s">
        <v>765</v>
      </c>
      <c r="G349" s="771" t="s">
        <v>833</v>
      </c>
      <c r="H349" s="259">
        <v>11488.27</v>
      </c>
      <c r="I349" s="259">
        <v>0</v>
      </c>
      <c r="J349" s="260">
        <v>0</v>
      </c>
      <c r="K349" s="585">
        <v>0</v>
      </c>
      <c r="L349" s="260">
        <v>5744.14</v>
      </c>
      <c r="M349" s="584">
        <v>5744.13</v>
      </c>
      <c r="N349" s="260">
        <v>6655</v>
      </c>
      <c r="O349" s="583">
        <v>4833.2700000000004</v>
      </c>
      <c r="P349" s="260">
        <f t="shared" si="19"/>
        <v>11488.27</v>
      </c>
      <c r="Q349" s="698">
        <v>0</v>
      </c>
      <c r="R349" s="462">
        <v>0</v>
      </c>
      <c r="S349" s="260">
        <v>0</v>
      </c>
      <c r="T349" s="584">
        <v>0</v>
      </c>
      <c r="U349" s="701" t="s">
        <v>1688</v>
      </c>
      <c r="V349" s="700" t="s">
        <v>34</v>
      </c>
      <c r="W349" s="464" t="s">
        <v>1343</v>
      </c>
    </row>
    <row r="350" spans="1:23" s="421" customFormat="1" ht="32.25" customHeight="1" x14ac:dyDescent="0.2">
      <c r="A350" s="478" t="s">
        <v>834</v>
      </c>
      <c r="B350" s="317" t="s">
        <v>1514</v>
      </c>
      <c r="C350" s="819">
        <v>2018</v>
      </c>
      <c r="D350" s="313" t="s">
        <v>173</v>
      </c>
      <c r="E350" s="676" t="s">
        <v>728</v>
      </c>
      <c r="F350" s="676" t="s">
        <v>728</v>
      </c>
      <c r="G350" s="772" t="s">
        <v>835</v>
      </c>
      <c r="H350" s="77">
        <v>11495</v>
      </c>
      <c r="I350" s="77">
        <v>9500</v>
      </c>
      <c r="J350" s="80">
        <v>0</v>
      </c>
      <c r="K350" s="79">
        <v>0</v>
      </c>
      <c r="L350" s="80">
        <v>0</v>
      </c>
      <c r="M350" s="78">
        <v>0</v>
      </c>
      <c r="N350" s="81">
        <v>0</v>
      </c>
      <c r="O350" s="212">
        <v>0</v>
      </c>
      <c r="P350" s="81">
        <f t="shared" si="19"/>
        <v>0</v>
      </c>
      <c r="Q350" s="82">
        <v>0</v>
      </c>
      <c r="R350" s="78">
        <v>1995</v>
      </c>
      <c r="S350" s="80">
        <v>0</v>
      </c>
      <c r="T350" s="78">
        <v>0</v>
      </c>
      <c r="U350" s="479" t="s">
        <v>836</v>
      </c>
      <c r="V350" s="484" t="s">
        <v>77</v>
      </c>
      <c r="W350" s="314" t="s">
        <v>1784</v>
      </c>
    </row>
    <row r="351" spans="1:23" s="421" customFormat="1" ht="32.25" customHeight="1" x14ac:dyDescent="0.2">
      <c r="A351" s="478" t="s">
        <v>837</v>
      </c>
      <c r="B351" s="317" t="s">
        <v>1515</v>
      </c>
      <c r="C351" s="819">
        <v>2018</v>
      </c>
      <c r="D351" s="313" t="s">
        <v>838</v>
      </c>
      <c r="E351" s="676" t="s">
        <v>728</v>
      </c>
      <c r="F351" s="676" t="s">
        <v>728</v>
      </c>
      <c r="G351" s="772" t="s">
        <v>839</v>
      </c>
      <c r="H351" s="77">
        <v>3146</v>
      </c>
      <c r="I351" s="77">
        <v>2600</v>
      </c>
      <c r="J351" s="80">
        <v>0</v>
      </c>
      <c r="K351" s="79">
        <v>0</v>
      </c>
      <c r="L351" s="80">
        <v>0</v>
      </c>
      <c r="M351" s="78">
        <v>0</v>
      </c>
      <c r="N351" s="81">
        <v>0</v>
      </c>
      <c r="O351" s="212">
        <v>0</v>
      </c>
      <c r="P351" s="81">
        <f t="shared" si="19"/>
        <v>0</v>
      </c>
      <c r="Q351" s="82">
        <v>0</v>
      </c>
      <c r="R351" s="78">
        <v>546</v>
      </c>
      <c r="S351" s="80">
        <v>0</v>
      </c>
      <c r="T351" s="78">
        <v>0</v>
      </c>
      <c r="U351" s="479" t="s">
        <v>836</v>
      </c>
      <c r="V351" s="484" t="s">
        <v>77</v>
      </c>
      <c r="W351" s="314" t="s">
        <v>1784</v>
      </c>
    </row>
    <row r="352" spans="1:23" s="420" customFormat="1" ht="82.5" customHeight="1" x14ac:dyDescent="0.2">
      <c r="A352" s="464" t="s">
        <v>840</v>
      </c>
      <c r="B352" s="702" t="s">
        <v>1516</v>
      </c>
      <c r="C352" s="594">
        <v>2018</v>
      </c>
      <c r="D352" s="461" t="s">
        <v>841</v>
      </c>
      <c r="E352" s="655" t="s">
        <v>728</v>
      </c>
      <c r="F352" s="655" t="s">
        <v>728</v>
      </c>
      <c r="G352" s="771" t="s">
        <v>842</v>
      </c>
      <c r="H352" s="703">
        <v>8100</v>
      </c>
      <c r="I352" s="703">
        <v>2500</v>
      </c>
      <c r="J352" s="215">
        <v>0</v>
      </c>
      <c r="K352" s="585">
        <v>4194</v>
      </c>
      <c r="L352" s="215">
        <v>0</v>
      </c>
      <c r="M352" s="217">
        <v>0</v>
      </c>
      <c r="N352" s="260">
        <v>0</v>
      </c>
      <c r="O352" s="583">
        <v>4194</v>
      </c>
      <c r="P352" s="260">
        <f t="shared" si="19"/>
        <v>4194</v>
      </c>
      <c r="Q352" s="260">
        <v>0</v>
      </c>
      <c r="R352" s="584">
        <v>1406</v>
      </c>
      <c r="S352" s="260">
        <v>0</v>
      </c>
      <c r="T352" s="584">
        <v>0</v>
      </c>
      <c r="U352" s="699" t="s">
        <v>1723</v>
      </c>
      <c r="V352" s="700" t="s">
        <v>64</v>
      </c>
      <c r="W352" s="464" t="s">
        <v>1342</v>
      </c>
    </row>
    <row r="353" spans="1:23" s="421" customFormat="1" ht="31.5" customHeight="1" x14ac:dyDescent="0.2">
      <c r="A353" s="478" t="s">
        <v>843</v>
      </c>
      <c r="B353" s="317" t="s">
        <v>1517</v>
      </c>
      <c r="C353" s="819">
        <v>2018</v>
      </c>
      <c r="D353" s="313" t="s">
        <v>844</v>
      </c>
      <c r="E353" s="676" t="s">
        <v>728</v>
      </c>
      <c r="F353" s="676" t="s">
        <v>728</v>
      </c>
      <c r="G353" s="772" t="s">
        <v>845</v>
      </c>
      <c r="H353" s="77">
        <v>16700</v>
      </c>
      <c r="I353" s="77">
        <v>16700</v>
      </c>
      <c r="J353" s="80">
        <v>0</v>
      </c>
      <c r="K353" s="79">
        <v>0</v>
      </c>
      <c r="L353" s="80">
        <v>0</v>
      </c>
      <c r="M353" s="78">
        <v>0</v>
      </c>
      <c r="N353" s="81">
        <v>0</v>
      </c>
      <c r="O353" s="490">
        <v>0</v>
      </c>
      <c r="P353" s="81">
        <f t="shared" si="19"/>
        <v>0</v>
      </c>
      <c r="Q353" s="82">
        <v>0</v>
      </c>
      <c r="R353" s="78">
        <v>0</v>
      </c>
      <c r="S353" s="80">
        <v>0</v>
      </c>
      <c r="T353" s="78">
        <v>0</v>
      </c>
      <c r="U353" s="479" t="s">
        <v>1784</v>
      </c>
      <c r="V353" s="484" t="s">
        <v>77</v>
      </c>
      <c r="W353" s="314" t="s">
        <v>1784</v>
      </c>
    </row>
    <row r="354" spans="1:23" s="421" customFormat="1" ht="31.5" customHeight="1" x14ac:dyDescent="0.2">
      <c r="A354" s="478" t="s">
        <v>846</v>
      </c>
      <c r="B354" s="317" t="s">
        <v>1518</v>
      </c>
      <c r="C354" s="819">
        <v>2018</v>
      </c>
      <c r="D354" s="313" t="s">
        <v>847</v>
      </c>
      <c r="E354" s="676" t="s">
        <v>805</v>
      </c>
      <c r="F354" s="676" t="s">
        <v>805</v>
      </c>
      <c r="G354" s="772" t="s">
        <v>848</v>
      </c>
      <c r="H354" s="77">
        <v>9470</v>
      </c>
      <c r="I354" s="77">
        <v>9470</v>
      </c>
      <c r="J354" s="80">
        <v>0</v>
      </c>
      <c r="K354" s="79">
        <v>0</v>
      </c>
      <c r="L354" s="80">
        <v>0</v>
      </c>
      <c r="M354" s="78">
        <v>0</v>
      </c>
      <c r="N354" s="81">
        <v>0</v>
      </c>
      <c r="O354" s="212">
        <v>0</v>
      </c>
      <c r="P354" s="81">
        <f t="shared" si="19"/>
        <v>0</v>
      </c>
      <c r="Q354" s="82">
        <v>0</v>
      </c>
      <c r="R354" s="78">
        <v>0</v>
      </c>
      <c r="S354" s="80">
        <v>0</v>
      </c>
      <c r="T354" s="78">
        <v>0</v>
      </c>
      <c r="U354" s="479" t="s">
        <v>1784</v>
      </c>
      <c r="V354" s="484" t="s">
        <v>77</v>
      </c>
      <c r="W354" s="314" t="s">
        <v>1784</v>
      </c>
    </row>
    <row r="355" spans="1:23" s="420" customFormat="1" ht="62.25" customHeight="1" x14ac:dyDescent="0.2">
      <c r="A355" s="480" t="s">
        <v>849</v>
      </c>
      <c r="B355" s="481" t="s">
        <v>1519</v>
      </c>
      <c r="C355" s="820">
        <v>2018</v>
      </c>
      <c r="D355" s="677" t="s">
        <v>850</v>
      </c>
      <c r="E355" s="672" t="s">
        <v>805</v>
      </c>
      <c r="F355" s="672" t="s">
        <v>805</v>
      </c>
      <c r="G355" s="773" t="s">
        <v>851</v>
      </c>
      <c r="H355" s="214">
        <v>68000</v>
      </c>
      <c r="I355" s="214">
        <v>33000</v>
      </c>
      <c r="J355" s="215">
        <v>0</v>
      </c>
      <c r="K355" s="216">
        <v>0</v>
      </c>
      <c r="L355" s="215">
        <v>15000</v>
      </c>
      <c r="M355" s="217">
        <v>18000</v>
      </c>
      <c r="N355" s="215">
        <v>33000</v>
      </c>
      <c r="O355" s="218">
        <v>0</v>
      </c>
      <c r="P355" s="215">
        <f t="shared" si="19"/>
        <v>33000</v>
      </c>
      <c r="Q355" s="410">
        <v>0</v>
      </c>
      <c r="R355" s="217">
        <v>2000</v>
      </c>
      <c r="S355" s="215">
        <v>0</v>
      </c>
      <c r="T355" s="217">
        <v>0</v>
      </c>
      <c r="U355" s="356" t="s">
        <v>1777</v>
      </c>
      <c r="V355" s="482" t="s">
        <v>34</v>
      </c>
      <c r="W355" s="483" t="s">
        <v>35</v>
      </c>
    </row>
    <row r="356" spans="1:23" s="421" customFormat="1" ht="33" customHeight="1" x14ac:dyDescent="0.2">
      <c r="A356" s="478" t="s">
        <v>852</v>
      </c>
      <c r="B356" s="317" t="s">
        <v>1520</v>
      </c>
      <c r="C356" s="819">
        <v>2018</v>
      </c>
      <c r="D356" s="313" t="s">
        <v>853</v>
      </c>
      <c r="E356" s="676" t="s">
        <v>805</v>
      </c>
      <c r="F356" s="676" t="s">
        <v>805</v>
      </c>
      <c r="G356" s="772" t="s">
        <v>854</v>
      </c>
      <c r="H356" s="77">
        <v>10000</v>
      </c>
      <c r="I356" s="77">
        <v>9800</v>
      </c>
      <c r="J356" s="80">
        <v>0</v>
      </c>
      <c r="K356" s="79">
        <v>0</v>
      </c>
      <c r="L356" s="80">
        <v>0</v>
      </c>
      <c r="M356" s="78">
        <v>0</v>
      </c>
      <c r="N356" s="81">
        <v>0</v>
      </c>
      <c r="O356" s="212">
        <v>0</v>
      </c>
      <c r="P356" s="81">
        <f t="shared" si="19"/>
        <v>0</v>
      </c>
      <c r="Q356" s="82">
        <v>0</v>
      </c>
      <c r="R356" s="78">
        <v>200</v>
      </c>
      <c r="S356" s="80">
        <v>0</v>
      </c>
      <c r="T356" s="78">
        <v>0</v>
      </c>
      <c r="U356" s="479" t="s">
        <v>1724</v>
      </c>
      <c r="V356" s="484" t="s">
        <v>77</v>
      </c>
      <c r="W356" s="314" t="s">
        <v>1784</v>
      </c>
    </row>
    <row r="357" spans="1:23" s="421" customFormat="1" ht="33" customHeight="1" x14ac:dyDescent="0.2">
      <c r="A357" s="478" t="s">
        <v>855</v>
      </c>
      <c r="B357" s="317" t="s">
        <v>1521</v>
      </c>
      <c r="C357" s="819">
        <v>2018</v>
      </c>
      <c r="D357" s="313" t="s">
        <v>856</v>
      </c>
      <c r="E357" s="676" t="s">
        <v>805</v>
      </c>
      <c r="F357" s="676" t="s">
        <v>805</v>
      </c>
      <c r="G357" s="772" t="s">
        <v>857</v>
      </c>
      <c r="H357" s="77">
        <v>4000</v>
      </c>
      <c r="I357" s="77">
        <v>3900</v>
      </c>
      <c r="J357" s="80">
        <v>0</v>
      </c>
      <c r="K357" s="79">
        <v>0</v>
      </c>
      <c r="L357" s="80">
        <v>0</v>
      </c>
      <c r="M357" s="78">
        <v>0</v>
      </c>
      <c r="N357" s="81">
        <v>0</v>
      </c>
      <c r="O357" s="490">
        <v>0</v>
      </c>
      <c r="P357" s="81">
        <f t="shared" si="19"/>
        <v>0</v>
      </c>
      <c r="Q357" s="82">
        <v>0</v>
      </c>
      <c r="R357" s="78">
        <v>100</v>
      </c>
      <c r="S357" s="80">
        <v>0</v>
      </c>
      <c r="T357" s="78">
        <v>0</v>
      </c>
      <c r="U357" s="479" t="s">
        <v>1724</v>
      </c>
      <c r="V357" s="484" t="s">
        <v>77</v>
      </c>
      <c r="W357" s="314" t="s">
        <v>1784</v>
      </c>
    </row>
    <row r="358" spans="1:23" s="533" customFormat="1" ht="33" customHeight="1" x14ac:dyDescent="0.2">
      <c r="A358" s="474" t="s">
        <v>858</v>
      </c>
      <c r="B358" s="475" t="s">
        <v>1522</v>
      </c>
      <c r="C358" s="510">
        <v>2018</v>
      </c>
      <c r="D358" s="476" t="s">
        <v>859</v>
      </c>
      <c r="E358" s="656" t="s">
        <v>805</v>
      </c>
      <c r="F358" s="656" t="s">
        <v>805</v>
      </c>
      <c r="G358" s="770" t="s">
        <v>860</v>
      </c>
      <c r="H358" s="495">
        <v>801.37056999999993</v>
      </c>
      <c r="I358" s="495">
        <v>801.37056999999993</v>
      </c>
      <c r="J358" s="424">
        <v>0</v>
      </c>
      <c r="K358" s="425">
        <v>0</v>
      </c>
      <c r="L358" s="424">
        <v>0</v>
      </c>
      <c r="M358" s="426">
        <v>0</v>
      </c>
      <c r="N358" s="424">
        <v>0.62943000000000005</v>
      </c>
      <c r="O358" s="218">
        <v>-0.62943000000000005</v>
      </c>
      <c r="P358" s="424">
        <f t="shared" si="19"/>
        <v>0</v>
      </c>
      <c r="Q358" s="531">
        <v>0</v>
      </c>
      <c r="R358" s="426">
        <v>0</v>
      </c>
      <c r="S358" s="424">
        <v>0</v>
      </c>
      <c r="T358" s="426">
        <v>0</v>
      </c>
      <c r="U358" s="541" t="s">
        <v>1710</v>
      </c>
      <c r="V358" s="542" t="s">
        <v>77</v>
      </c>
      <c r="W358" s="477" t="s">
        <v>1784</v>
      </c>
    </row>
    <row r="359" spans="1:23" s="422" customFormat="1" ht="33" customHeight="1" x14ac:dyDescent="0.2">
      <c r="A359" s="396" t="s">
        <v>861</v>
      </c>
      <c r="B359" s="312" t="s">
        <v>1523</v>
      </c>
      <c r="C359" s="453">
        <v>2018</v>
      </c>
      <c r="D359" s="137" t="s">
        <v>862</v>
      </c>
      <c r="E359" s="147" t="s">
        <v>805</v>
      </c>
      <c r="F359" s="147" t="s">
        <v>805</v>
      </c>
      <c r="G359" s="769" t="s">
        <v>863</v>
      </c>
      <c r="H359" s="35">
        <v>968.68600000000004</v>
      </c>
      <c r="I359" s="35">
        <v>968.68600000000004</v>
      </c>
      <c r="J359" s="37">
        <v>0</v>
      </c>
      <c r="K359" s="72">
        <v>0</v>
      </c>
      <c r="L359" s="37">
        <v>0</v>
      </c>
      <c r="M359" s="36">
        <v>0</v>
      </c>
      <c r="N359" s="38">
        <v>0</v>
      </c>
      <c r="O359" s="25">
        <v>0</v>
      </c>
      <c r="P359" s="38">
        <f t="shared" si="19"/>
        <v>0</v>
      </c>
      <c r="Q359" s="84">
        <v>0</v>
      </c>
      <c r="R359" s="36">
        <v>0</v>
      </c>
      <c r="S359" s="37">
        <v>0</v>
      </c>
      <c r="T359" s="36">
        <v>0</v>
      </c>
      <c r="U359" s="485" t="s">
        <v>1784</v>
      </c>
      <c r="V359" s="486" t="s">
        <v>77</v>
      </c>
      <c r="W359" s="136" t="s">
        <v>1784</v>
      </c>
    </row>
    <row r="360" spans="1:23" s="422" customFormat="1" ht="36.75" customHeight="1" x14ac:dyDescent="0.2">
      <c r="A360" s="396" t="s">
        <v>864</v>
      </c>
      <c r="B360" s="312" t="s">
        <v>1524</v>
      </c>
      <c r="C360" s="453">
        <v>2018</v>
      </c>
      <c r="D360" s="137" t="s">
        <v>865</v>
      </c>
      <c r="E360" s="147" t="s">
        <v>787</v>
      </c>
      <c r="F360" s="147" t="s">
        <v>787</v>
      </c>
      <c r="G360" s="769" t="s">
        <v>866</v>
      </c>
      <c r="H360" s="35">
        <v>9700</v>
      </c>
      <c r="I360" s="35">
        <v>9700</v>
      </c>
      <c r="J360" s="37">
        <v>0</v>
      </c>
      <c r="K360" s="72">
        <v>0</v>
      </c>
      <c r="L360" s="37">
        <v>0</v>
      </c>
      <c r="M360" s="36">
        <v>0</v>
      </c>
      <c r="N360" s="38">
        <v>0</v>
      </c>
      <c r="O360" s="24">
        <v>0</v>
      </c>
      <c r="P360" s="38">
        <f t="shared" si="19"/>
        <v>0</v>
      </c>
      <c r="Q360" s="84">
        <v>0</v>
      </c>
      <c r="R360" s="36">
        <v>0</v>
      </c>
      <c r="S360" s="37">
        <v>0</v>
      </c>
      <c r="T360" s="36">
        <v>0</v>
      </c>
      <c r="U360" s="485" t="s">
        <v>1784</v>
      </c>
      <c r="V360" s="486" t="s">
        <v>77</v>
      </c>
      <c r="W360" s="136" t="s">
        <v>1784</v>
      </c>
    </row>
    <row r="361" spans="1:23" s="422" customFormat="1" ht="33" customHeight="1" x14ac:dyDescent="0.2">
      <c r="A361" s="396" t="s">
        <v>867</v>
      </c>
      <c r="B361" s="312" t="s">
        <v>1525</v>
      </c>
      <c r="C361" s="453">
        <v>2018</v>
      </c>
      <c r="D361" s="137" t="s">
        <v>1817</v>
      </c>
      <c r="E361" s="147" t="s">
        <v>805</v>
      </c>
      <c r="F361" s="147" t="s">
        <v>805</v>
      </c>
      <c r="G361" s="769" t="s">
        <v>868</v>
      </c>
      <c r="H361" s="35">
        <v>2300</v>
      </c>
      <c r="I361" s="35">
        <v>2300</v>
      </c>
      <c r="J361" s="37">
        <v>0</v>
      </c>
      <c r="K361" s="72">
        <v>0</v>
      </c>
      <c r="L361" s="37">
        <v>0</v>
      </c>
      <c r="M361" s="36">
        <v>0</v>
      </c>
      <c r="N361" s="38">
        <v>0</v>
      </c>
      <c r="O361" s="25">
        <v>0</v>
      </c>
      <c r="P361" s="38">
        <f t="shared" si="19"/>
        <v>0</v>
      </c>
      <c r="Q361" s="84">
        <v>0</v>
      </c>
      <c r="R361" s="36">
        <v>0</v>
      </c>
      <c r="S361" s="37">
        <v>0</v>
      </c>
      <c r="T361" s="36">
        <v>0</v>
      </c>
      <c r="U361" s="485" t="s">
        <v>1784</v>
      </c>
      <c r="V361" s="486" t="s">
        <v>77</v>
      </c>
      <c r="W361" s="136" t="s">
        <v>1784</v>
      </c>
    </row>
    <row r="362" spans="1:23" s="421" customFormat="1" ht="33" customHeight="1" x14ac:dyDescent="0.2">
      <c r="A362" s="478" t="s">
        <v>869</v>
      </c>
      <c r="B362" s="317" t="s">
        <v>1526</v>
      </c>
      <c r="C362" s="819">
        <v>2018</v>
      </c>
      <c r="D362" s="137" t="s">
        <v>1818</v>
      </c>
      <c r="E362" s="676" t="s">
        <v>805</v>
      </c>
      <c r="F362" s="676" t="s">
        <v>805</v>
      </c>
      <c r="G362" s="772" t="s">
        <v>870</v>
      </c>
      <c r="H362" s="77">
        <v>900</v>
      </c>
      <c r="I362" s="77">
        <v>900</v>
      </c>
      <c r="J362" s="80">
        <v>0</v>
      </c>
      <c r="K362" s="79">
        <v>0</v>
      </c>
      <c r="L362" s="80">
        <v>0</v>
      </c>
      <c r="M362" s="78">
        <v>0</v>
      </c>
      <c r="N362" s="81">
        <v>0</v>
      </c>
      <c r="O362" s="212">
        <v>0</v>
      </c>
      <c r="P362" s="81">
        <f t="shared" si="19"/>
        <v>0</v>
      </c>
      <c r="Q362" s="82">
        <v>0</v>
      </c>
      <c r="R362" s="78">
        <v>0</v>
      </c>
      <c r="S362" s="80">
        <v>0</v>
      </c>
      <c r="T362" s="78">
        <v>0</v>
      </c>
      <c r="U362" s="479" t="s">
        <v>1784</v>
      </c>
      <c r="V362" s="484" t="s">
        <v>77</v>
      </c>
      <c r="W362" s="314" t="s">
        <v>1784</v>
      </c>
    </row>
    <row r="363" spans="1:23" s="422" customFormat="1" ht="33" customHeight="1" x14ac:dyDescent="0.2">
      <c r="A363" s="396" t="s">
        <v>871</v>
      </c>
      <c r="B363" s="312" t="s">
        <v>1527</v>
      </c>
      <c r="C363" s="453">
        <v>2018</v>
      </c>
      <c r="D363" s="137" t="s">
        <v>1819</v>
      </c>
      <c r="E363" s="147" t="s">
        <v>805</v>
      </c>
      <c r="F363" s="147" t="s">
        <v>805</v>
      </c>
      <c r="G363" s="769" t="s">
        <v>872</v>
      </c>
      <c r="H363" s="35">
        <v>2100</v>
      </c>
      <c r="I363" s="35">
        <v>2100</v>
      </c>
      <c r="J363" s="37">
        <v>0</v>
      </c>
      <c r="K363" s="72">
        <v>0</v>
      </c>
      <c r="L363" s="37">
        <v>0</v>
      </c>
      <c r="M363" s="36">
        <v>0</v>
      </c>
      <c r="N363" s="38">
        <v>0</v>
      </c>
      <c r="O363" s="24">
        <v>0</v>
      </c>
      <c r="P363" s="38">
        <f t="shared" si="19"/>
        <v>0</v>
      </c>
      <c r="Q363" s="84">
        <v>0</v>
      </c>
      <c r="R363" s="36">
        <v>0</v>
      </c>
      <c r="S363" s="37">
        <v>0</v>
      </c>
      <c r="T363" s="36">
        <v>0</v>
      </c>
      <c r="U363" s="485" t="s">
        <v>1784</v>
      </c>
      <c r="V363" s="486" t="s">
        <v>77</v>
      </c>
      <c r="W363" s="136" t="s">
        <v>1784</v>
      </c>
    </row>
    <row r="364" spans="1:23" s="422" customFormat="1" ht="33" customHeight="1" x14ac:dyDescent="0.2">
      <c r="A364" s="396" t="s">
        <v>873</v>
      </c>
      <c r="B364" s="312" t="s">
        <v>1528</v>
      </c>
      <c r="C364" s="453">
        <v>2018</v>
      </c>
      <c r="D364" s="137" t="s">
        <v>1820</v>
      </c>
      <c r="E364" s="147" t="s">
        <v>805</v>
      </c>
      <c r="F364" s="147" t="s">
        <v>805</v>
      </c>
      <c r="G364" s="769" t="s">
        <v>874</v>
      </c>
      <c r="H364" s="35">
        <v>3000</v>
      </c>
      <c r="I364" s="35">
        <v>3000</v>
      </c>
      <c r="J364" s="37">
        <v>0</v>
      </c>
      <c r="K364" s="72">
        <v>0</v>
      </c>
      <c r="L364" s="37">
        <v>0</v>
      </c>
      <c r="M364" s="36">
        <v>0</v>
      </c>
      <c r="N364" s="38">
        <v>0</v>
      </c>
      <c r="O364" s="24">
        <v>0</v>
      </c>
      <c r="P364" s="38">
        <f t="shared" si="19"/>
        <v>0</v>
      </c>
      <c r="Q364" s="84">
        <v>0</v>
      </c>
      <c r="R364" s="36">
        <v>0</v>
      </c>
      <c r="S364" s="37">
        <v>0</v>
      </c>
      <c r="T364" s="36">
        <v>0</v>
      </c>
      <c r="U364" s="485" t="s">
        <v>1784</v>
      </c>
      <c r="V364" s="486" t="s">
        <v>77</v>
      </c>
      <c r="W364" s="136" t="s">
        <v>1784</v>
      </c>
    </row>
    <row r="365" spans="1:23" s="422" customFormat="1" ht="33" customHeight="1" x14ac:dyDescent="0.2">
      <c r="A365" s="396" t="s">
        <v>875</v>
      </c>
      <c r="B365" s="312" t="s">
        <v>1529</v>
      </c>
      <c r="C365" s="453">
        <v>2018</v>
      </c>
      <c r="D365" s="137" t="s">
        <v>1821</v>
      </c>
      <c r="E365" s="147" t="s">
        <v>805</v>
      </c>
      <c r="F365" s="147" t="s">
        <v>805</v>
      </c>
      <c r="G365" s="769" t="s">
        <v>876</v>
      </c>
      <c r="H365" s="35">
        <v>2000</v>
      </c>
      <c r="I365" s="35">
        <v>2000</v>
      </c>
      <c r="J365" s="37">
        <v>0</v>
      </c>
      <c r="K365" s="72">
        <v>0</v>
      </c>
      <c r="L365" s="37">
        <v>0</v>
      </c>
      <c r="M365" s="36">
        <v>0</v>
      </c>
      <c r="N365" s="38">
        <v>0</v>
      </c>
      <c r="O365" s="24">
        <v>0</v>
      </c>
      <c r="P365" s="38">
        <f t="shared" si="19"/>
        <v>0</v>
      </c>
      <c r="Q365" s="84">
        <v>0</v>
      </c>
      <c r="R365" s="36">
        <v>0</v>
      </c>
      <c r="S365" s="37">
        <v>0</v>
      </c>
      <c r="T365" s="36">
        <v>0</v>
      </c>
      <c r="U365" s="485" t="s">
        <v>1784</v>
      </c>
      <c r="V365" s="486" t="s">
        <v>77</v>
      </c>
      <c r="W365" s="136" t="s">
        <v>1784</v>
      </c>
    </row>
    <row r="366" spans="1:23" s="422" customFormat="1" ht="33" customHeight="1" x14ac:dyDescent="0.2">
      <c r="A366" s="396" t="s">
        <v>877</v>
      </c>
      <c r="B366" s="312" t="s">
        <v>1530</v>
      </c>
      <c r="C366" s="453">
        <v>2018</v>
      </c>
      <c r="D366" s="137" t="s">
        <v>1822</v>
      </c>
      <c r="E366" s="147" t="s">
        <v>805</v>
      </c>
      <c r="F366" s="147" t="s">
        <v>805</v>
      </c>
      <c r="G366" s="769" t="s">
        <v>878</v>
      </c>
      <c r="H366" s="35">
        <v>1800</v>
      </c>
      <c r="I366" s="35">
        <v>1800</v>
      </c>
      <c r="J366" s="37">
        <v>0</v>
      </c>
      <c r="K366" s="72">
        <v>0</v>
      </c>
      <c r="L366" s="37">
        <v>0</v>
      </c>
      <c r="M366" s="36">
        <v>0</v>
      </c>
      <c r="N366" s="38">
        <v>0</v>
      </c>
      <c r="O366" s="24">
        <v>0</v>
      </c>
      <c r="P366" s="38">
        <f t="shared" si="19"/>
        <v>0</v>
      </c>
      <c r="Q366" s="84">
        <v>0</v>
      </c>
      <c r="R366" s="36">
        <v>0</v>
      </c>
      <c r="S366" s="37">
        <v>0</v>
      </c>
      <c r="T366" s="36">
        <v>0</v>
      </c>
      <c r="U366" s="485" t="s">
        <v>1784</v>
      </c>
      <c r="V366" s="486" t="s">
        <v>77</v>
      </c>
      <c r="W366" s="136" t="s">
        <v>1784</v>
      </c>
    </row>
    <row r="367" spans="1:23" s="422" customFormat="1" ht="33" customHeight="1" x14ac:dyDescent="0.2">
      <c r="A367" s="396" t="s">
        <v>879</v>
      </c>
      <c r="B367" s="312" t="s">
        <v>1531</v>
      </c>
      <c r="C367" s="453">
        <v>2018</v>
      </c>
      <c r="D367" s="137" t="s">
        <v>1823</v>
      </c>
      <c r="E367" s="147" t="s">
        <v>805</v>
      </c>
      <c r="F367" s="147" t="s">
        <v>805</v>
      </c>
      <c r="G367" s="769" t="s">
        <v>880</v>
      </c>
      <c r="H367" s="35">
        <v>6700</v>
      </c>
      <c r="I367" s="35">
        <v>6700</v>
      </c>
      <c r="J367" s="37">
        <v>0</v>
      </c>
      <c r="K367" s="72">
        <v>0</v>
      </c>
      <c r="L367" s="37">
        <v>0</v>
      </c>
      <c r="M367" s="36">
        <v>0</v>
      </c>
      <c r="N367" s="38">
        <v>0</v>
      </c>
      <c r="O367" s="24">
        <v>0</v>
      </c>
      <c r="P367" s="38">
        <f t="shared" si="19"/>
        <v>0</v>
      </c>
      <c r="Q367" s="84">
        <v>0</v>
      </c>
      <c r="R367" s="36">
        <v>0</v>
      </c>
      <c r="S367" s="37">
        <v>0</v>
      </c>
      <c r="T367" s="36">
        <v>0</v>
      </c>
      <c r="U367" s="485" t="s">
        <v>1784</v>
      </c>
      <c r="V367" s="486" t="s">
        <v>77</v>
      </c>
      <c r="W367" s="136" t="s">
        <v>1784</v>
      </c>
    </row>
    <row r="368" spans="1:23" s="422" customFormat="1" ht="33" customHeight="1" x14ac:dyDescent="0.2">
      <c r="A368" s="396" t="s">
        <v>881</v>
      </c>
      <c r="B368" s="312" t="s">
        <v>1532</v>
      </c>
      <c r="C368" s="453">
        <v>2018</v>
      </c>
      <c r="D368" s="137" t="s">
        <v>1824</v>
      </c>
      <c r="E368" s="147" t="s">
        <v>805</v>
      </c>
      <c r="F368" s="147" t="s">
        <v>805</v>
      </c>
      <c r="G368" s="769" t="s">
        <v>882</v>
      </c>
      <c r="H368" s="35">
        <v>3500</v>
      </c>
      <c r="I368" s="35">
        <v>3500</v>
      </c>
      <c r="J368" s="37">
        <v>0</v>
      </c>
      <c r="K368" s="72">
        <v>0</v>
      </c>
      <c r="L368" s="37">
        <v>0</v>
      </c>
      <c r="M368" s="36">
        <v>0</v>
      </c>
      <c r="N368" s="38">
        <v>0</v>
      </c>
      <c r="O368" s="24">
        <v>0</v>
      </c>
      <c r="P368" s="38">
        <f t="shared" si="19"/>
        <v>0</v>
      </c>
      <c r="Q368" s="84">
        <v>0</v>
      </c>
      <c r="R368" s="36">
        <v>0</v>
      </c>
      <c r="S368" s="37">
        <v>0</v>
      </c>
      <c r="T368" s="36">
        <v>0</v>
      </c>
      <c r="U368" s="485" t="s">
        <v>1784</v>
      </c>
      <c r="V368" s="486" t="s">
        <v>77</v>
      </c>
      <c r="W368" s="136" t="s">
        <v>1784</v>
      </c>
    </row>
    <row r="369" spans="1:23" s="422" customFormat="1" ht="61.5" customHeight="1" x14ac:dyDescent="0.2">
      <c r="A369" s="396" t="s">
        <v>883</v>
      </c>
      <c r="B369" s="312" t="s">
        <v>1533</v>
      </c>
      <c r="C369" s="453">
        <v>2018</v>
      </c>
      <c r="D369" s="137" t="s">
        <v>1825</v>
      </c>
      <c r="E369" s="147" t="s">
        <v>805</v>
      </c>
      <c r="F369" s="147" t="s">
        <v>805</v>
      </c>
      <c r="G369" s="769" t="s">
        <v>884</v>
      </c>
      <c r="H369" s="35">
        <v>2800</v>
      </c>
      <c r="I369" s="35">
        <v>2800</v>
      </c>
      <c r="J369" s="37">
        <v>0</v>
      </c>
      <c r="K369" s="72">
        <v>0</v>
      </c>
      <c r="L369" s="37">
        <v>0</v>
      </c>
      <c r="M369" s="36">
        <v>0</v>
      </c>
      <c r="N369" s="38">
        <v>0</v>
      </c>
      <c r="O369" s="24">
        <v>0</v>
      </c>
      <c r="P369" s="38">
        <f t="shared" si="19"/>
        <v>0</v>
      </c>
      <c r="Q369" s="84">
        <v>0</v>
      </c>
      <c r="R369" s="36">
        <v>0</v>
      </c>
      <c r="S369" s="37">
        <v>0</v>
      </c>
      <c r="T369" s="36">
        <v>0</v>
      </c>
      <c r="U369" s="485" t="s">
        <v>1784</v>
      </c>
      <c r="V369" s="486" t="s">
        <v>77</v>
      </c>
      <c r="W369" s="136" t="s">
        <v>1784</v>
      </c>
    </row>
    <row r="370" spans="1:23" s="422" customFormat="1" ht="32.25" customHeight="1" x14ac:dyDescent="0.2">
      <c r="A370" s="396" t="s">
        <v>885</v>
      </c>
      <c r="B370" s="312" t="s">
        <v>1534</v>
      </c>
      <c r="C370" s="453">
        <v>2018</v>
      </c>
      <c r="D370" s="137" t="s">
        <v>1828</v>
      </c>
      <c r="E370" s="147" t="s">
        <v>886</v>
      </c>
      <c r="F370" s="147" t="s">
        <v>887</v>
      </c>
      <c r="G370" s="769" t="s">
        <v>888</v>
      </c>
      <c r="H370" s="35">
        <v>2969</v>
      </c>
      <c r="I370" s="35">
        <v>2969</v>
      </c>
      <c r="J370" s="37">
        <v>0</v>
      </c>
      <c r="K370" s="72">
        <v>0</v>
      </c>
      <c r="L370" s="37">
        <v>0</v>
      </c>
      <c r="M370" s="36">
        <v>0</v>
      </c>
      <c r="N370" s="38">
        <v>0</v>
      </c>
      <c r="O370" s="24">
        <v>0</v>
      </c>
      <c r="P370" s="38">
        <f t="shared" si="19"/>
        <v>0</v>
      </c>
      <c r="Q370" s="84">
        <v>0</v>
      </c>
      <c r="R370" s="36">
        <v>0</v>
      </c>
      <c r="S370" s="37">
        <v>0</v>
      </c>
      <c r="T370" s="36">
        <v>0</v>
      </c>
      <c r="U370" s="485" t="s">
        <v>1784</v>
      </c>
      <c r="V370" s="486" t="s">
        <v>77</v>
      </c>
      <c r="W370" s="136" t="s">
        <v>1784</v>
      </c>
    </row>
    <row r="371" spans="1:23" s="422" customFormat="1" ht="32.25" customHeight="1" x14ac:dyDescent="0.2">
      <c r="A371" s="396" t="s">
        <v>889</v>
      </c>
      <c r="B371" s="312" t="s">
        <v>1535</v>
      </c>
      <c r="C371" s="453">
        <v>2018</v>
      </c>
      <c r="D371" s="137" t="s">
        <v>1829</v>
      </c>
      <c r="E371" s="147" t="s">
        <v>886</v>
      </c>
      <c r="F371" s="147" t="s">
        <v>887</v>
      </c>
      <c r="G371" s="769" t="s">
        <v>890</v>
      </c>
      <c r="H371" s="35">
        <v>5539.8446399999993</v>
      </c>
      <c r="I371" s="35">
        <v>5539.8446399999993</v>
      </c>
      <c r="J371" s="37">
        <v>0</v>
      </c>
      <c r="K371" s="72">
        <v>0</v>
      </c>
      <c r="L371" s="37">
        <v>0</v>
      </c>
      <c r="M371" s="36">
        <v>0</v>
      </c>
      <c r="N371" s="38">
        <v>0.15536</v>
      </c>
      <c r="O371" s="24">
        <v>-0.15536</v>
      </c>
      <c r="P371" s="38">
        <f t="shared" si="19"/>
        <v>0</v>
      </c>
      <c r="Q371" s="84">
        <v>0</v>
      </c>
      <c r="R371" s="36">
        <v>0</v>
      </c>
      <c r="S371" s="37">
        <v>0</v>
      </c>
      <c r="T371" s="36">
        <v>0</v>
      </c>
      <c r="U371" s="485" t="s">
        <v>1784</v>
      </c>
      <c r="V371" s="486" t="s">
        <v>77</v>
      </c>
      <c r="W371" s="136" t="s">
        <v>1784</v>
      </c>
    </row>
    <row r="372" spans="1:23" s="422" customFormat="1" ht="32.25" customHeight="1" x14ac:dyDescent="0.2">
      <c r="A372" s="396" t="s">
        <v>891</v>
      </c>
      <c r="B372" s="312" t="s">
        <v>1536</v>
      </c>
      <c r="C372" s="453">
        <v>2018</v>
      </c>
      <c r="D372" s="137" t="s">
        <v>1830</v>
      </c>
      <c r="E372" s="147" t="s">
        <v>886</v>
      </c>
      <c r="F372" s="147" t="s">
        <v>887</v>
      </c>
      <c r="G372" s="769" t="s">
        <v>892</v>
      </c>
      <c r="H372" s="35">
        <v>6176.8975399999999</v>
      </c>
      <c r="I372" s="35">
        <v>6176.8975399999999</v>
      </c>
      <c r="J372" s="37">
        <v>0</v>
      </c>
      <c r="K372" s="72">
        <v>0</v>
      </c>
      <c r="L372" s="37">
        <v>0</v>
      </c>
      <c r="M372" s="36">
        <v>0</v>
      </c>
      <c r="N372" s="38">
        <v>0.10246</v>
      </c>
      <c r="O372" s="25">
        <v>-0.10246</v>
      </c>
      <c r="P372" s="38">
        <f t="shared" si="19"/>
        <v>0</v>
      </c>
      <c r="Q372" s="84">
        <v>0</v>
      </c>
      <c r="R372" s="36">
        <v>0</v>
      </c>
      <c r="S372" s="37">
        <v>0</v>
      </c>
      <c r="T372" s="36">
        <v>0</v>
      </c>
      <c r="U372" s="485" t="s">
        <v>1784</v>
      </c>
      <c r="V372" s="486" t="s">
        <v>77</v>
      </c>
      <c r="W372" s="136" t="s">
        <v>1784</v>
      </c>
    </row>
    <row r="373" spans="1:23" s="422" customFormat="1" ht="51.75" customHeight="1" x14ac:dyDescent="0.2">
      <c r="A373" s="396" t="s">
        <v>893</v>
      </c>
      <c r="B373" s="312" t="s">
        <v>1537</v>
      </c>
      <c r="C373" s="453">
        <v>2018</v>
      </c>
      <c r="D373" s="137" t="s">
        <v>1831</v>
      </c>
      <c r="E373" s="147" t="s">
        <v>728</v>
      </c>
      <c r="F373" s="147" t="s">
        <v>728</v>
      </c>
      <c r="G373" s="769" t="s">
        <v>894</v>
      </c>
      <c r="H373" s="35">
        <v>1731</v>
      </c>
      <c r="I373" s="35">
        <v>1731</v>
      </c>
      <c r="J373" s="37">
        <v>0</v>
      </c>
      <c r="K373" s="72">
        <v>0</v>
      </c>
      <c r="L373" s="37">
        <v>0</v>
      </c>
      <c r="M373" s="36">
        <v>0</v>
      </c>
      <c r="N373" s="38">
        <v>0</v>
      </c>
      <c r="O373" s="24">
        <v>0</v>
      </c>
      <c r="P373" s="38">
        <f t="shared" si="19"/>
        <v>0</v>
      </c>
      <c r="Q373" s="84">
        <v>0</v>
      </c>
      <c r="R373" s="36">
        <v>0</v>
      </c>
      <c r="S373" s="37">
        <v>0</v>
      </c>
      <c r="T373" s="36">
        <v>0</v>
      </c>
      <c r="U373" s="485" t="s">
        <v>1784</v>
      </c>
      <c r="V373" s="486" t="s">
        <v>77</v>
      </c>
      <c r="W373" s="136" t="s">
        <v>1784</v>
      </c>
    </row>
    <row r="374" spans="1:23" s="422" customFormat="1" ht="31.5" customHeight="1" x14ac:dyDescent="0.2">
      <c r="A374" s="396" t="s">
        <v>895</v>
      </c>
      <c r="B374" s="312" t="s">
        <v>1538</v>
      </c>
      <c r="C374" s="453">
        <v>2018</v>
      </c>
      <c r="D374" s="140" t="s">
        <v>1832</v>
      </c>
      <c r="E374" s="147" t="s">
        <v>728</v>
      </c>
      <c r="F374" s="147" t="s">
        <v>728</v>
      </c>
      <c r="G374" s="769" t="s">
        <v>896</v>
      </c>
      <c r="H374" s="35">
        <v>2100</v>
      </c>
      <c r="I374" s="35">
        <v>2100</v>
      </c>
      <c r="J374" s="37">
        <v>0</v>
      </c>
      <c r="K374" s="72">
        <v>0</v>
      </c>
      <c r="L374" s="37">
        <v>0</v>
      </c>
      <c r="M374" s="36">
        <v>0</v>
      </c>
      <c r="N374" s="38">
        <v>0</v>
      </c>
      <c r="O374" s="25">
        <v>0</v>
      </c>
      <c r="P374" s="38">
        <f t="shared" si="19"/>
        <v>0</v>
      </c>
      <c r="Q374" s="84">
        <v>0</v>
      </c>
      <c r="R374" s="36">
        <v>0</v>
      </c>
      <c r="S374" s="37">
        <v>0</v>
      </c>
      <c r="T374" s="36">
        <v>0</v>
      </c>
      <c r="U374" s="485" t="s">
        <v>1784</v>
      </c>
      <c r="V374" s="486" t="s">
        <v>77</v>
      </c>
      <c r="W374" s="136" t="s">
        <v>1784</v>
      </c>
    </row>
    <row r="375" spans="1:23" s="533" customFormat="1" ht="40.5" customHeight="1" x14ac:dyDescent="0.2">
      <c r="A375" s="474" t="s">
        <v>897</v>
      </c>
      <c r="B375" s="475" t="s">
        <v>1539</v>
      </c>
      <c r="C375" s="510">
        <v>2018</v>
      </c>
      <c r="D375" s="515" t="s">
        <v>1833</v>
      </c>
      <c r="E375" s="656" t="s">
        <v>728</v>
      </c>
      <c r="F375" s="656" t="s">
        <v>728</v>
      </c>
      <c r="G375" s="770" t="s">
        <v>898</v>
      </c>
      <c r="H375" s="495">
        <v>14225.20824</v>
      </c>
      <c r="I375" s="495">
        <v>14225.20824</v>
      </c>
      <c r="J375" s="424">
        <v>0</v>
      </c>
      <c r="K375" s="425">
        <v>0</v>
      </c>
      <c r="L375" s="424">
        <v>0</v>
      </c>
      <c r="M375" s="426">
        <v>0</v>
      </c>
      <c r="N375" s="424">
        <v>774.79175999999995</v>
      </c>
      <c r="O375" s="489">
        <v>-774.79175999999995</v>
      </c>
      <c r="P375" s="424">
        <f t="shared" si="19"/>
        <v>0</v>
      </c>
      <c r="Q375" s="531">
        <v>0</v>
      </c>
      <c r="R375" s="426">
        <v>0</v>
      </c>
      <c r="S375" s="424">
        <v>0</v>
      </c>
      <c r="T375" s="426">
        <v>0</v>
      </c>
      <c r="U375" s="541" t="s">
        <v>1710</v>
      </c>
      <c r="V375" s="542" t="s">
        <v>77</v>
      </c>
      <c r="W375" s="477" t="s">
        <v>1784</v>
      </c>
    </row>
    <row r="376" spans="1:23" s="123" customFormat="1" ht="24.75" customHeight="1" x14ac:dyDescent="0.2">
      <c r="A376" s="396" t="s">
        <v>899</v>
      </c>
      <c r="B376" s="312" t="s">
        <v>1540</v>
      </c>
      <c r="C376" s="453">
        <v>2018</v>
      </c>
      <c r="D376" s="137" t="s">
        <v>1834</v>
      </c>
      <c r="E376" s="147" t="s">
        <v>787</v>
      </c>
      <c r="F376" s="147" t="s">
        <v>787</v>
      </c>
      <c r="G376" s="769" t="s">
        <v>900</v>
      </c>
      <c r="H376" s="35">
        <v>5000</v>
      </c>
      <c r="I376" s="35">
        <v>5000</v>
      </c>
      <c r="J376" s="37">
        <v>0</v>
      </c>
      <c r="K376" s="72">
        <v>0</v>
      </c>
      <c r="L376" s="37">
        <v>0</v>
      </c>
      <c r="M376" s="36">
        <v>0</v>
      </c>
      <c r="N376" s="38">
        <v>0</v>
      </c>
      <c r="O376" s="25">
        <v>0</v>
      </c>
      <c r="P376" s="38">
        <f t="shared" si="19"/>
        <v>0</v>
      </c>
      <c r="Q376" s="84">
        <v>0</v>
      </c>
      <c r="R376" s="36">
        <v>0</v>
      </c>
      <c r="S376" s="37">
        <v>0</v>
      </c>
      <c r="T376" s="36">
        <v>0</v>
      </c>
      <c r="U376" s="485" t="s">
        <v>1784</v>
      </c>
      <c r="V376" s="486" t="s">
        <v>77</v>
      </c>
      <c r="W376" s="136" t="s">
        <v>1784</v>
      </c>
    </row>
    <row r="377" spans="1:23" s="422" customFormat="1" ht="24.75" customHeight="1" x14ac:dyDescent="0.2">
      <c r="A377" s="396" t="s">
        <v>901</v>
      </c>
      <c r="B377" s="312" t="s">
        <v>1541</v>
      </c>
      <c r="C377" s="453">
        <v>2018</v>
      </c>
      <c r="D377" s="137" t="s">
        <v>1835</v>
      </c>
      <c r="E377" s="147" t="s">
        <v>787</v>
      </c>
      <c r="F377" s="147" t="s">
        <v>787</v>
      </c>
      <c r="G377" s="769" t="s">
        <v>902</v>
      </c>
      <c r="H377" s="35">
        <v>2000</v>
      </c>
      <c r="I377" s="35">
        <v>2000</v>
      </c>
      <c r="J377" s="37">
        <v>0</v>
      </c>
      <c r="K377" s="72">
        <v>0</v>
      </c>
      <c r="L377" s="37">
        <v>0</v>
      </c>
      <c r="M377" s="36">
        <v>0</v>
      </c>
      <c r="N377" s="38">
        <v>0</v>
      </c>
      <c r="O377" s="24">
        <v>0</v>
      </c>
      <c r="P377" s="38">
        <f t="shared" si="19"/>
        <v>0</v>
      </c>
      <c r="Q377" s="84">
        <v>0</v>
      </c>
      <c r="R377" s="36">
        <v>0</v>
      </c>
      <c r="S377" s="37">
        <v>0</v>
      </c>
      <c r="T377" s="36">
        <v>0</v>
      </c>
      <c r="U377" s="485" t="s">
        <v>1784</v>
      </c>
      <c r="V377" s="486" t="s">
        <v>77</v>
      </c>
      <c r="W377" s="136" t="s">
        <v>1784</v>
      </c>
    </row>
    <row r="378" spans="1:23" s="533" customFormat="1" ht="24.75" customHeight="1" x14ac:dyDescent="0.2">
      <c r="A378" s="474" t="s">
        <v>903</v>
      </c>
      <c r="B378" s="475" t="s">
        <v>1542</v>
      </c>
      <c r="C378" s="510">
        <v>2018</v>
      </c>
      <c r="D378" s="515" t="s">
        <v>1836</v>
      </c>
      <c r="E378" s="656" t="s">
        <v>787</v>
      </c>
      <c r="F378" s="656" t="s">
        <v>787</v>
      </c>
      <c r="G378" s="770" t="s">
        <v>904</v>
      </c>
      <c r="H378" s="495">
        <v>2778.85655</v>
      </c>
      <c r="I378" s="495">
        <v>2778.85655</v>
      </c>
      <c r="J378" s="424">
        <v>0</v>
      </c>
      <c r="K378" s="425">
        <v>0</v>
      </c>
      <c r="L378" s="424">
        <v>0</v>
      </c>
      <c r="M378" s="426">
        <v>0</v>
      </c>
      <c r="N378" s="424">
        <v>221.14345</v>
      </c>
      <c r="O378" s="215">
        <v>-221.14345</v>
      </c>
      <c r="P378" s="424">
        <f t="shared" ref="P378:P447" si="20">N378+O378</f>
        <v>0</v>
      </c>
      <c r="Q378" s="531">
        <v>0</v>
      </c>
      <c r="R378" s="426">
        <v>0</v>
      </c>
      <c r="S378" s="424">
        <v>0</v>
      </c>
      <c r="T378" s="426">
        <v>0</v>
      </c>
      <c r="U378" s="541" t="s">
        <v>1710</v>
      </c>
      <c r="V378" s="542" t="s">
        <v>77</v>
      </c>
      <c r="W378" s="477" t="s">
        <v>1784</v>
      </c>
    </row>
    <row r="379" spans="1:23" s="533" customFormat="1" ht="24" customHeight="1" thickBot="1" x14ac:dyDescent="0.25">
      <c r="A379" s="570" t="s">
        <v>905</v>
      </c>
      <c r="B379" s="571" t="s">
        <v>1543</v>
      </c>
      <c r="C379" s="592">
        <v>2018</v>
      </c>
      <c r="D379" s="837" t="s">
        <v>1837</v>
      </c>
      <c r="E379" s="678" t="s">
        <v>787</v>
      </c>
      <c r="F379" s="678" t="s">
        <v>787</v>
      </c>
      <c r="G379" s="774" t="s">
        <v>906</v>
      </c>
      <c r="H379" s="572">
        <v>1722.943</v>
      </c>
      <c r="I379" s="572">
        <v>1722.943</v>
      </c>
      <c r="J379" s="573">
        <v>0</v>
      </c>
      <c r="K379" s="574">
        <v>0</v>
      </c>
      <c r="L379" s="573">
        <v>0</v>
      </c>
      <c r="M379" s="575">
        <v>0</v>
      </c>
      <c r="N379" s="573">
        <v>277.05700000000002</v>
      </c>
      <c r="O379" s="576">
        <v>-277.05700000000002</v>
      </c>
      <c r="P379" s="573">
        <f t="shared" si="20"/>
        <v>0</v>
      </c>
      <c r="Q379" s="577">
        <v>0</v>
      </c>
      <c r="R379" s="575">
        <v>0</v>
      </c>
      <c r="S379" s="573">
        <v>0</v>
      </c>
      <c r="T379" s="575">
        <v>0</v>
      </c>
      <c r="U379" s="578" t="s">
        <v>1710</v>
      </c>
      <c r="V379" s="579" t="s">
        <v>77</v>
      </c>
      <c r="W379" s="580" t="s">
        <v>1784</v>
      </c>
    </row>
    <row r="380" spans="1:23" s="412" customFormat="1" ht="70.5" customHeight="1" x14ac:dyDescent="0.2">
      <c r="A380" s="896" t="s">
        <v>1544</v>
      </c>
      <c r="B380" s="947" t="s">
        <v>1814</v>
      </c>
      <c r="C380" s="817">
        <v>2019</v>
      </c>
      <c r="D380" s="867" t="s">
        <v>1814</v>
      </c>
      <c r="E380" s="885" t="s">
        <v>805</v>
      </c>
      <c r="F380" s="897" t="s">
        <v>805</v>
      </c>
      <c r="G380" s="948" t="s">
        <v>1545</v>
      </c>
      <c r="H380" s="860">
        <v>230000</v>
      </c>
      <c r="I380" s="860">
        <v>0</v>
      </c>
      <c r="J380" s="395">
        <v>0</v>
      </c>
      <c r="K380" s="862">
        <v>0</v>
      </c>
      <c r="L380" s="395">
        <v>30000</v>
      </c>
      <c r="M380" s="887">
        <v>39000</v>
      </c>
      <c r="N380" s="887">
        <v>0</v>
      </c>
      <c r="O380" s="395">
        <v>69000</v>
      </c>
      <c r="P380" s="395">
        <f t="shared" si="20"/>
        <v>69000</v>
      </c>
      <c r="Q380" s="865">
        <v>0</v>
      </c>
      <c r="R380" s="887">
        <v>3000</v>
      </c>
      <c r="S380" s="395">
        <v>158000</v>
      </c>
      <c r="T380" s="887">
        <v>0</v>
      </c>
      <c r="U380" s="867" t="s">
        <v>1729</v>
      </c>
      <c r="V380" s="817" t="s">
        <v>25</v>
      </c>
      <c r="W380" s="868" t="s">
        <v>1679</v>
      </c>
    </row>
    <row r="381" spans="1:23" s="412" customFormat="1" ht="46.5" customHeight="1" x14ac:dyDescent="0.2">
      <c r="A381" s="308" t="s">
        <v>1547</v>
      </c>
      <c r="B381" s="387" t="s">
        <v>1814</v>
      </c>
      <c r="C381" s="310">
        <v>2019</v>
      </c>
      <c r="D381" s="357" t="s">
        <v>1814</v>
      </c>
      <c r="E381" s="300" t="s">
        <v>805</v>
      </c>
      <c r="F381" s="651" t="s">
        <v>805</v>
      </c>
      <c r="G381" s="775" t="s">
        <v>1548</v>
      </c>
      <c r="H381" s="95">
        <v>12200</v>
      </c>
      <c r="I381" s="95">
        <v>0</v>
      </c>
      <c r="J381" s="98">
        <v>0</v>
      </c>
      <c r="K381" s="97">
        <v>0</v>
      </c>
      <c r="L381" s="98">
        <v>5000</v>
      </c>
      <c r="M381" s="96">
        <v>7000</v>
      </c>
      <c r="N381" s="96">
        <v>0</v>
      </c>
      <c r="O381" s="98">
        <v>12000</v>
      </c>
      <c r="P381" s="98">
        <f t="shared" si="20"/>
        <v>12000</v>
      </c>
      <c r="Q381" s="385">
        <v>0</v>
      </c>
      <c r="R381" s="96">
        <v>200</v>
      </c>
      <c r="S381" s="98">
        <v>0</v>
      </c>
      <c r="T381" s="96">
        <v>0</v>
      </c>
      <c r="U381" s="357" t="s">
        <v>1733</v>
      </c>
      <c r="V381" s="487" t="s">
        <v>34</v>
      </c>
      <c r="W381" s="323" t="s">
        <v>35</v>
      </c>
    </row>
    <row r="382" spans="1:23" s="412" customFormat="1" ht="84" customHeight="1" x14ac:dyDescent="0.2">
      <c r="A382" s="308" t="s">
        <v>1549</v>
      </c>
      <c r="B382" s="387" t="s">
        <v>1814</v>
      </c>
      <c r="C382" s="310">
        <v>2019</v>
      </c>
      <c r="D382" s="357" t="s">
        <v>1814</v>
      </c>
      <c r="E382" s="300" t="s">
        <v>805</v>
      </c>
      <c r="F382" s="651" t="s">
        <v>805</v>
      </c>
      <c r="G382" s="775" t="s">
        <v>1550</v>
      </c>
      <c r="H382" s="95">
        <v>7000</v>
      </c>
      <c r="I382" s="95">
        <v>0</v>
      </c>
      <c r="J382" s="98">
        <v>0</v>
      </c>
      <c r="K382" s="97">
        <v>0</v>
      </c>
      <c r="L382" s="98">
        <v>0</v>
      </c>
      <c r="M382" s="96">
        <v>4100</v>
      </c>
      <c r="N382" s="96">
        <v>0</v>
      </c>
      <c r="O382" s="98">
        <v>4100</v>
      </c>
      <c r="P382" s="98">
        <f t="shared" si="20"/>
        <v>4100</v>
      </c>
      <c r="Q382" s="385">
        <v>0</v>
      </c>
      <c r="R382" s="96">
        <v>2900</v>
      </c>
      <c r="S382" s="98">
        <v>0</v>
      </c>
      <c r="T382" s="96">
        <v>0</v>
      </c>
      <c r="U382" s="357" t="s">
        <v>1734</v>
      </c>
      <c r="V382" s="487" t="s">
        <v>34</v>
      </c>
      <c r="W382" s="323" t="s">
        <v>610</v>
      </c>
    </row>
    <row r="383" spans="1:23" s="412" customFormat="1" ht="83.25" customHeight="1" x14ac:dyDescent="0.2">
      <c r="A383" s="308" t="s">
        <v>1551</v>
      </c>
      <c r="B383" s="387" t="s">
        <v>1814</v>
      </c>
      <c r="C383" s="310">
        <v>2019</v>
      </c>
      <c r="D383" s="357" t="s">
        <v>1814</v>
      </c>
      <c r="E383" s="300" t="s">
        <v>805</v>
      </c>
      <c r="F383" s="651" t="s">
        <v>805</v>
      </c>
      <c r="G383" s="775" t="s">
        <v>1552</v>
      </c>
      <c r="H383" s="95">
        <v>5000</v>
      </c>
      <c r="I383" s="95">
        <v>0</v>
      </c>
      <c r="J383" s="98">
        <v>0</v>
      </c>
      <c r="K383" s="97">
        <v>0</v>
      </c>
      <c r="L383" s="98">
        <v>0</v>
      </c>
      <c r="M383" s="96">
        <v>2900</v>
      </c>
      <c r="N383" s="96">
        <v>0</v>
      </c>
      <c r="O383" s="98">
        <v>2900</v>
      </c>
      <c r="P383" s="98">
        <f t="shared" si="20"/>
        <v>2900</v>
      </c>
      <c r="Q383" s="385">
        <v>0</v>
      </c>
      <c r="R383" s="96">
        <v>2100</v>
      </c>
      <c r="S383" s="98">
        <v>0</v>
      </c>
      <c r="T383" s="96">
        <v>0</v>
      </c>
      <c r="U383" s="357" t="s">
        <v>1735</v>
      </c>
      <c r="V383" s="310" t="s">
        <v>25</v>
      </c>
      <c r="W383" s="323" t="s">
        <v>1460</v>
      </c>
    </row>
    <row r="384" spans="1:23" s="412" customFormat="1" ht="33.75" customHeight="1" x14ac:dyDescent="0.2">
      <c r="A384" s="308" t="s">
        <v>1553</v>
      </c>
      <c r="B384" s="387" t="s">
        <v>1814</v>
      </c>
      <c r="C384" s="310">
        <v>2019</v>
      </c>
      <c r="D384" s="357" t="s">
        <v>1814</v>
      </c>
      <c r="E384" s="300" t="s">
        <v>805</v>
      </c>
      <c r="F384" s="651" t="s">
        <v>805</v>
      </c>
      <c r="G384" s="775" t="s">
        <v>1554</v>
      </c>
      <c r="H384" s="95">
        <v>2500</v>
      </c>
      <c r="I384" s="95">
        <v>0</v>
      </c>
      <c r="J384" s="98">
        <v>0</v>
      </c>
      <c r="K384" s="97">
        <v>2400</v>
      </c>
      <c r="L384" s="98">
        <v>0</v>
      </c>
      <c r="M384" s="96">
        <v>0</v>
      </c>
      <c r="N384" s="96">
        <v>0</v>
      </c>
      <c r="O384" s="98">
        <v>2400</v>
      </c>
      <c r="P384" s="98">
        <f t="shared" si="20"/>
        <v>2400</v>
      </c>
      <c r="Q384" s="385">
        <v>0</v>
      </c>
      <c r="R384" s="96">
        <v>100</v>
      </c>
      <c r="S384" s="98">
        <v>0</v>
      </c>
      <c r="T384" s="96">
        <v>0</v>
      </c>
      <c r="U384" s="357" t="s">
        <v>1546</v>
      </c>
      <c r="V384" s="487" t="s">
        <v>34</v>
      </c>
      <c r="W384" s="323" t="s">
        <v>1588</v>
      </c>
    </row>
    <row r="385" spans="1:23" s="412" customFormat="1" ht="36.75" customHeight="1" x14ac:dyDescent="0.2">
      <c r="A385" s="308" t="s">
        <v>1555</v>
      </c>
      <c r="B385" s="387" t="s">
        <v>1814</v>
      </c>
      <c r="C385" s="310">
        <v>2019</v>
      </c>
      <c r="D385" s="357" t="s">
        <v>1814</v>
      </c>
      <c r="E385" s="300" t="s">
        <v>805</v>
      </c>
      <c r="F385" s="651" t="s">
        <v>805</v>
      </c>
      <c r="G385" s="775" t="s">
        <v>1556</v>
      </c>
      <c r="H385" s="95">
        <v>28508.614000000001</v>
      </c>
      <c r="I385" s="95">
        <v>0</v>
      </c>
      <c r="J385" s="98">
        <v>0</v>
      </c>
      <c r="K385" s="97">
        <v>0</v>
      </c>
      <c r="L385" s="98">
        <v>4276.29</v>
      </c>
      <c r="M385" s="96">
        <v>0</v>
      </c>
      <c r="N385" s="96">
        <v>0</v>
      </c>
      <c r="O385" s="98">
        <v>4276.2920000000004</v>
      </c>
      <c r="P385" s="98">
        <f t="shared" si="20"/>
        <v>4276.2920000000004</v>
      </c>
      <c r="Q385" s="385">
        <v>0</v>
      </c>
      <c r="R385" s="96">
        <v>24232.322</v>
      </c>
      <c r="S385" s="98">
        <v>0</v>
      </c>
      <c r="T385" s="96">
        <v>0</v>
      </c>
      <c r="U385" s="357" t="s">
        <v>1689</v>
      </c>
      <c r="V385" s="487" t="s">
        <v>34</v>
      </c>
      <c r="W385" s="323" t="s">
        <v>1588</v>
      </c>
    </row>
    <row r="386" spans="1:23" s="412" customFormat="1" ht="45" customHeight="1" x14ac:dyDescent="0.2">
      <c r="A386" s="308" t="s">
        <v>1557</v>
      </c>
      <c r="B386" s="387" t="s">
        <v>1814</v>
      </c>
      <c r="C386" s="310">
        <v>2019</v>
      </c>
      <c r="D386" s="357" t="s">
        <v>1814</v>
      </c>
      <c r="E386" s="300" t="s">
        <v>805</v>
      </c>
      <c r="F386" s="651" t="s">
        <v>805</v>
      </c>
      <c r="G386" s="775" t="s">
        <v>1558</v>
      </c>
      <c r="H386" s="95">
        <v>30828.38</v>
      </c>
      <c r="I386" s="95">
        <v>0</v>
      </c>
      <c r="J386" s="98">
        <v>0</v>
      </c>
      <c r="K386" s="97">
        <v>0</v>
      </c>
      <c r="L386" s="98">
        <v>4624.26</v>
      </c>
      <c r="M386" s="96">
        <v>0</v>
      </c>
      <c r="N386" s="96">
        <v>0</v>
      </c>
      <c r="O386" s="98">
        <v>4624.2569999999996</v>
      </c>
      <c r="P386" s="98">
        <f t="shared" si="20"/>
        <v>4624.2569999999996</v>
      </c>
      <c r="Q386" s="385">
        <v>0</v>
      </c>
      <c r="R386" s="96">
        <v>26204.123</v>
      </c>
      <c r="S386" s="98">
        <v>0</v>
      </c>
      <c r="T386" s="96">
        <v>0</v>
      </c>
      <c r="U386" s="357" t="s">
        <v>1732</v>
      </c>
      <c r="V386" s="310" t="s">
        <v>25</v>
      </c>
      <c r="W386" s="323" t="s">
        <v>1731</v>
      </c>
    </row>
    <row r="387" spans="1:23" s="412" customFormat="1" ht="50.25" customHeight="1" x14ac:dyDescent="0.2">
      <c r="A387" s="308" t="s">
        <v>1559</v>
      </c>
      <c r="B387" s="387" t="s">
        <v>1814</v>
      </c>
      <c r="C387" s="310">
        <v>2019</v>
      </c>
      <c r="D387" s="357" t="s">
        <v>1814</v>
      </c>
      <c r="E387" s="300" t="s">
        <v>805</v>
      </c>
      <c r="F387" s="651" t="s">
        <v>805</v>
      </c>
      <c r="G387" s="775" t="s">
        <v>1560</v>
      </c>
      <c r="H387" s="95">
        <v>5500</v>
      </c>
      <c r="I387" s="95">
        <v>0</v>
      </c>
      <c r="J387" s="98">
        <v>0</v>
      </c>
      <c r="K387" s="97">
        <v>0</v>
      </c>
      <c r="L387" s="98">
        <v>0</v>
      </c>
      <c r="M387" s="96">
        <v>5400</v>
      </c>
      <c r="N387" s="96">
        <v>0</v>
      </c>
      <c r="O387" s="98">
        <v>5400</v>
      </c>
      <c r="P387" s="98">
        <f t="shared" si="20"/>
        <v>5400</v>
      </c>
      <c r="Q387" s="385">
        <v>0</v>
      </c>
      <c r="R387" s="96">
        <v>100</v>
      </c>
      <c r="S387" s="98">
        <v>0</v>
      </c>
      <c r="T387" s="96">
        <v>0</v>
      </c>
      <c r="U387" s="357" t="s">
        <v>1736</v>
      </c>
      <c r="V387" s="310" t="s">
        <v>25</v>
      </c>
      <c r="W387" s="323" t="s">
        <v>1343</v>
      </c>
    </row>
    <row r="388" spans="1:23" s="412" customFormat="1" ht="31.5" customHeight="1" x14ac:dyDescent="0.2">
      <c r="A388" s="308" t="s">
        <v>1561</v>
      </c>
      <c r="B388" s="387" t="s">
        <v>1814</v>
      </c>
      <c r="C388" s="310">
        <v>2019</v>
      </c>
      <c r="D388" s="357" t="s">
        <v>1814</v>
      </c>
      <c r="E388" s="300" t="s">
        <v>805</v>
      </c>
      <c r="F388" s="300" t="s">
        <v>805</v>
      </c>
      <c r="G388" s="775" t="s">
        <v>1562</v>
      </c>
      <c r="H388" s="95">
        <v>2000</v>
      </c>
      <c r="I388" s="95">
        <v>0</v>
      </c>
      <c r="J388" s="98">
        <v>0</v>
      </c>
      <c r="K388" s="97">
        <v>2000</v>
      </c>
      <c r="L388" s="98">
        <v>0</v>
      </c>
      <c r="M388" s="96">
        <v>0</v>
      </c>
      <c r="N388" s="96">
        <v>0</v>
      </c>
      <c r="O388" s="98">
        <v>2000</v>
      </c>
      <c r="P388" s="98">
        <f t="shared" si="20"/>
        <v>2000</v>
      </c>
      <c r="Q388" s="385">
        <v>0</v>
      </c>
      <c r="R388" s="96">
        <v>0</v>
      </c>
      <c r="S388" s="98">
        <v>0</v>
      </c>
      <c r="T388" s="96">
        <v>0</v>
      </c>
      <c r="U388" s="487" t="s">
        <v>1737</v>
      </c>
      <c r="V388" s="487" t="s">
        <v>34</v>
      </c>
      <c r="W388" s="323" t="s">
        <v>1184</v>
      </c>
    </row>
    <row r="389" spans="1:23" s="412" customFormat="1" ht="33.75" customHeight="1" x14ac:dyDescent="0.2">
      <c r="A389" s="308" t="s">
        <v>1563</v>
      </c>
      <c r="B389" s="387" t="s">
        <v>1814</v>
      </c>
      <c r="C389" s="310">
        <v>2019</v>
      </c>
      <c r="D389" s="357" t="s">
        <v>1814</v>
      </c>
      <c r="E389" s="300" t="s">
        <v>805</v>
      </c>
      <c r="F389" s="300" t="s">
        <v>805</v>
      </c>
      <c r="G389" s="775" t="s">
        <v>1564</v>
      </c>
      <c r="H389" s="95">
        <v>2900</v>
      </c>
      <c r="I389" s="95">
        <v>0</v>
      </c>
      <c r="J389" s="98">
        <v>0</v>
      </c>
      <c r="K389" s="97">
        <v>0</v>
      </c>
      <c r="L389" s="98">
        <v>2900</v>
      </c>
      <c r="M389" s="96">
        <v>0</v>
      </c>
      <c r="N389" s="96">
        <v>0</v>
      </c>
      <c r="O389" s="98">
        <v>2900</v>
      </c>
      <c r="P389" s="98">
        <f t="shared" si="20"/>
        <v>2900</v>
      </c>
      <c r="Q389" s="385">
        <v>0</v>
      </c>
      <c r="R389" s="96">
        <v>0</v>
      </c>
      <c r="S389" s="98">
        <v>0</v>
      </c>
      <c r="T389" s="96">
        <v>0</v>
      </c>
      <c r="U389" s="487" t="s">
        <v>1738</v>
      </c>
      <c r="V389" s="487" t="s">
        <v>34</v>
      </c>
      <c r="W389" s="323" t="s">
        <v>35</v>
      </c>
    </row>
    <row r="390" spans="1:23" s="412" customFormat="1" ht="36.75" customHeight="1" x14ac:dyDescent="0.2">
      <c r="A390" s="308" t="s">
        <v>1565</v>
      </c>
      <c r="B390" s="387" t="s">
        <v>1814</v>
      </c>
      <c r="C390" s="310">
        <v>2019</v>
      </c>
      <c r="D390" s="357" t="s">
        <v>1814</v>
      </c>
      <c r="E390" s="300" t="s">
        <v>805</v>
      </c>
      <c r="F390" s="300" t="s">
        <v>805</v>
      </c>
      <c r="G390" s="775" t="s">
        <v>882</v>
      </c>
      <c r="H390" s="95">
        <v>3100</v>
      </c>
      <c r="I390" s="95">
        <v>0</v>
      </c>
      <c r="J390" s="98">
        <v>0</v>
      </c>
      <c r="K390" s="97">
        <v>3000</v>
      </c>
      <c r="L390" s="98">
        <v>0</v>
      </c>
      <c r="M390" s="96">
        <v>0</v>
      </c>
      <c r="N390" s="96">
        <v>0</v>
      </c>
      <c r="O390" s="98">
        <v>3000</v>
      </c>
      <c r="P390" s="98">
        <f t="shared" si="20"/>
        <v>3000</v>
      </c>
      <c r="Q390" s="385">
        <v>0</v>
      </c>
      <c r="R390" s="96">
        <v>100</v>
      </c>
      <c r="S390" s="98">
        <v>0</v>
      </c>
      <c r="T390" s="96">
        <v>0</v>
      </c>
      <c r="U390" s="357" t="s">
        <v>1739</v>
      </c>
      <c r="V390" s="487" t="s">
        <v>34</v>
      </c>
      <c r="W390" s="323" t="s">
        <v>1184</v>
      </c>
    </row>
    <row r="391" spans="1:23" s="412" customFormat="1" ht="71.25" customHeight="1" x14ac:dyDescent="0.2">
      <c r="A391" s="308" t="s">
        <v>1566</v>
      </c>
      <c r="B391" s="387" t="s">
        <v>1814</v>
      </c>
      <c r="C391" s="310">
        <v>2019</v>
      </c>
      <c r="D391" s="357" t="s">
        <v>1814</v>
      </c>
      <c r="E391" s="300" t="s">
        <v>805</v>
      </c>
      <c r="F391" s="300" t="s">
        <v>805</v>
      </c>
      <c r="G391" s="775" t="s">
        <v>1567</v>
      </c>
      <c r="H391" s="95">
        <v>13000</v>
      </c>
      <c r="I391" s="95">
        <v>0</v>
      </c>
      <c r="J391" s="98">
        <v>0</v>
      </c>
      <c r="K391" s="97">
        <v>0</v>
      </c>
      <c r="L391" s="98">
        <v>0</v>
      </c>
      <c r="M391" s="96">
        <v>13000</v>
      </c>
      <c r="N391" s="96">
        <v>0</v>
      </c>
      <c r="O391" s="98">
        <v>13000</v>
      </c>
      <c r="P391" s="98">
        <f t="shared" si="20"/>
        <v>13000</v>
      </c>
      <c r="Q391" s="385">
        <v>0</v>
      </c>
      <c r="R391" s="96">
        <v>0</v>
      </c>
      <c r="S391" s="98">
        <v>0</v>
      </c>
      <c r="T391" s="96">
        <v>0</v>
      </c>
      <c r="U391" s="357" t="s">
        <v>1740</v>
      </c>
      <c r="V391" s="487" t="s">
        <v>34</v>
      </c>
      <c r="W391" s="323" t="s">
        <v>35</v>
      </c>
    </row>
    <row r="392" spans="1:23" s="412" customFormat="1" ht="41.25" customHeight="1" x14ac:dyDescent="0.2">
      <c r="A392" s="308" t="s">
        <v>1568</v>
      </c>
      <c r="B392" s="387" t="s">
        <v>1814</v>
      </c>
      <c r="C392" s="310">
        <v>2019</v>
      </c>
      <c r="D392" s="357" t="s">
        <v>1814</v>
      </c>
      <c r="E392" s="300" t="s">
        <v>805</v>
      </c>
      <c r="F392" s="300" t="s">
        <v>805</v>
      </c>
      <c r="G392" s="775" t="s">
        <v>1569</v>
      </c>
      <c r="H392" s="95">
        <v>5300</v>
      </c>
      <c r="I392" s="95">
        <v>0</v>
      </c>
      <c r="J392" s="98">
        <v>0</v>
      </c>
      <c r="K392" s="97">
        <v>0</v>
      </c>
      <c r="L392" s="98">
        <v>0</v>
      </c>
      <c r="M392" s="96">
        <v>5300</v>
      </c>
      <c r="N392" s="96">
        <v>0</v>
      </c>
      <c r="O392" s="98">
        <v>5300</v>
      </c>
      <c r="P392" s="98">
        <f t="shared" si="20"/>
        <v>5300</v>
      </c>
      <c r="Q392" s="385">
        <v>0</v>
      </c>
      <c r="R392" s="96">
        <v>0</v>
      </c>
      <c r="S392" s="98">
        <v>0</v>
      </c>
      <c r="T392" s="96">
        <v>0</v>
      </c>
      <c r="U392" s="487" t="s">
        <v>1741</v>
      </c>
      <c r="V392" s="487" t="s">
        <v>34</v>
      </c>
      <c r="W392" s="323" t="s">
        <v>1184</v>
      </c>
    </row>
    <row r="393" spans="1:23" s="412" customFormat="1" ht="36.75" customHeight="1" x14ac:dyDescent="0.2">
      <c r="A393" s="308" t="s">
        <v>1570</v>
      </c>
      <c r="B393" s="387" t="s">
        <v>1814</v>
      </c>
      <c r="C393" s="310">
        <v>2019</v>
      </c>
      <c r="D393" s="357" t="s">
        <v>1814</v>
      </c>
      <c r="E393" s="300" t="s">
        <v>805</v>
      </c>
      <c r="F393" s="300" t="s">
        <v>805</v>
      </c>
      <c r="G393" s="775" t="s">
        <v>1571</v>
      </c>
      <c r="H393" s="95">
        <v>6700</v>
      </c>
      <c r="I393" s="95">
        <v>0</v>
      </c>
      <c r="J393" s="98">
        <v>0</v>
      </c>
      <c r="K393" s="97">
        <v>0</v>
      </c>
      <c r="L393" s="98">
        <v>0</v>
      </c>
      <c r="M393" s="96">
        <v>6700</v>
      </c>
      <c r="N393" s="96">
        <v>0</v>
      </c>
      <c r="O393" s="98">
        <v>6700</v>
      </c>
      <c r="P393" s="98">
        <f t="shared" si="20"/>
        <v>6700</v>
      </c>
      <c r="Q393" s="385">
        <v>0</v>
      </c>
      <c r="R393" s="96">
        <v>0</v>
      </c>
      <c r="S393" s="98">
        <v>0</v>
      </c>
      <c r="T393" s="96">
        <v>0</v>
      </c>
      <c r="U393" s="487" t="s">
        <v>1741</v>
      </c>
      <c r="V393" s="487" t="s">
        <v>34</v>
      </c>
      <c r="W393" s="323" t="s">
        <v>1184</v>
      </c>
    </row>
    <row r="394" spans="1:23" s="412" customFormat="1" ht="42.75" customHeight="1" x14ac:dyDescent="0.2">
      <c r="A394" s="308" t="s">
        <v>1572</v>
      </c>
      <c r="B394" s="387" t="s">
        <v>1814</v>
      </c>
      <c r="C394" s="310">
        <v>2019</v>
      </c>
      <c r="D394" s="357" t="s">
        <v>1814</v>
      </c>
      <c r="E394" s="300" t="s">
        <v>805</v>
      </c>
      <c r="F394" s="300" t="s">
        <v>805</v>
      </c>
      <c r="G394" s="775" t="s">
        <v>1573</v>
      </c>
      <c r="H394" s="95">
        <v>5000</v>
      </c>
      <c r="I394" s="95">
        <v>0</v>
      </c>
      <c r="J394" s="98">
        <v>0</v>
      </c>
      <c r="K394" s="97">
        <v>0</v>
      </c>
      <c r="L394" s="98">
        <v>0</v>
      </c>
      <c r="M394" s="96">
        <v>5000</v>
      </c>
      <c r="N394" s="96">
        <v>0</v>
      </c>
      <c r="O394" s="98">
        <v>5000</v>
      </c>
      <c r="P394" s="98">
        <f t="shared" si="20"/>
        <v>5000</v>
      </c>
      <c r="Q394" s="385">
        <v>0</v>
      </c>
      <c r="R394" s="96">
        <v>0</v>
      </c>
      <c r="S394" s="98">
        <v>0</v>
      </c>
      <c r="T394" s="96">
        <v>0</v>
      </c>
      <c r="U394" s="487" t="s">
        <v>1741</v>
      </c>
      <c r="V394" s="487" t="s">
        <v>34</v>
      </c>
      <c r="W394" s="323" t="s">
        <v>1184</v>
      </c>
    </row>
    <row r="395" spans="1:23" s="412" customFormat="1" ht="54" customHeight="1" x14ac:dyDescent="0.2">
      <c r="A395" s="308" t="s">
        <v>1574</v>
      </c>
      <c r="B395" s="387" t="s">
        <v>1814</v>
      </c>
      <c r="C395" s="310">
        <v>2019</v>
      </c>
      <c r="D395" s="357" t="s">
        <v>1814</v>
      </c>
      <c r="E395" s="300" t="s">
        <v>805</v>
      </c>
      <c r="F395" s="300" t="s">
        <v>805</v>
      </c>
      <c r="G395" s="775" t="s">
        <v>1690</v>
      </c>
      <c r="H395" s="95">
        <v>45000</v>
      </c>
      <c r="I395" s="95">
        <v>0</v>
      </c>
      <c r="J395" s="98">
        <v>0</v>
      </c>
      <c r="K395" s="97">
        <v>0</v>
      </c>
      <c r="L395" s="98">
        <v>0</v>
      </c>
      <c r="M395" s="96">
        <v>44500</v>
      </c>
      <c r="N395" s="96">
        <v>0</v>
      </c>
      <c r="O395" s="98">
        <v>44500</v>
      </c>
      <c r="P395" s="98">
        <f t="shared" si="20"/>
        <v>44500</v>
      </c>
      <c r="Q395" s="385">
        <v>0</v>
      </c>
      <c r="R395" s="96">
        <v>500</v>
      </c>
      <c r="S395" s="98">
        <v>0</v>
      </c>
      <c r="T395" s="96">
        <v>0</v>
      </c>
      <c r="U395" s="357" t="s">
        <v>1742</v>
      </c>
      <c r="V395" s="487" t="s">
        <v>34</v>
      </c>
      <c r="W395" s="323" t="s">
        <v>625</v>
      </c>
    </row>
    <row r="396" spans="1:23" s="412" customFormat="1" ht="43.5" customHeight="1" x14ac:dyDescent="0.2">
      <c r="A396" s="308" t="s">
        <v>1575</v>
      </c>
      <c r="B396" s="387" t="s">
        <v>1814</v>
      </c>
      <c r="C396" s="310">
        <v>2019</v>
      </c>
      <c r="D396" s="357" t="s">
        <v>1814</v>
      </c>
      <c r="E396" s="300" t="s">
        <v>734</v>
      </c>
      <c r="F396" s="651" t="s">
        <v>734</v>
      </c>
      <c r="G396" s="775" t="s">
        <v>1691</v>
      </c>
      <c r="H396" s="95">
        <v>25000</v>
      </c>
      <c r="I396" s="95">
        <v>0</v>
      </c>
      <c r="J396" s="98">
        <v>0</v>
      </c>
      <c r="K396" s="97">
        <v>0</v>
      </c>
      <c r="L396" s="98">
        <v>0</v>
      </c>
      <c r="M396" s="96">
        <v>23000</v>
      </c>
      <c r="N396" s="96">
        <v>0</v>
      </c>
      <c r="O396" s="98">
        <v>23000</v>
      </c>
      <c r="P396" s="98">
        <f t="shared" si="20"/>
        <v>23000</v>
      </c>
      <c r="Q396" s="385">
        <v>0</v>
      </c>
      <c r="R396" s="96">
        <v>0</v>
      </c>
      <c r="S396" s="98">
        <v>2000</v>
      </c>
      <c r="T396" s="96">
        <v>0</v>
      </c>
      <c r="U396" s="357" t="s">
        <v>1743</v>
      </c>
      <c r="V396" s="310" t="s">
        <v>25</v>
      </c>
      <c r="W396" s="323" t="s">
        <v>1182</v>
      </c>
    </row>
    <row r="397" spans="1:23" s="412" customFormat="1" ht="36.75" customHeight="1" x14ac:dyDescent="0.2">
      <c r="A397" s="308" t="s">
        <v>1577</v>
      </c>
      <c r="B397" s="387" t="s">
        <v>1814</v>
      </c>
      <c r="C397" s="310">
        <v>2019</v>
      </c>
      <c r="D397" s="357" t="s">
        <v>1814</v>
      </c>
      <c r="E397" s="300" t="s">
        <v>734</v>
      </c>
      <c r="F397" s="651" t="s">
        <v>734</v>
      </c>
      <c r="G397" s="775" t="s">
        <v>1576</v>
      </c>
      <c r="H397" s="95">
        <v>74000</v>
      </c>
      <c r="I397" s="95">
        <v>0</v>
      </c>
      <c r="J397" s="98">
        <v>0</v>
      </c>
      <c r="K397" s="97">
        <v>0</v>
      </c>
      <c r="L397" s="98">
        <v>0</v>
      </c>
      <c r="M397" s="96">
        <v>20000</v>
      </c>
      <c r="N397" s="96">
        <v>0</v>
      </c>
      <c r="O397" s="98">
        <v>20000</v>
      </c>
      <c r="P397" s="98">
        <f t="shared" si="20"/>
        <v>20000</v>
      </c>
      <c r="Q397" s="385">
        <v>0</v>
      </c>
      <c r="R397" s="96">
        <v>0</v>
      </c>
      <c r="S397" s="98">
        <v>54000</v>
      </c>
      <c r="T397" s="96">
        <v>0</v>
      </c>
      <c r="U397" s="487" t="s">
        <v>1744</v>
      </c>
      <c r="V397" s="487" t="s">
        <v>34</v>
      </c>
      <c r="W397" s="323" t="s">
        <v>39</v>
      </c>
    </row>
    <row r="398" spans="1:23" s="412" customFormat="1" ht="23.25" customHeight="1" x14ac:dyDescent="0.2">
      <c r="A398" s="308" t="s">
        <v>1579</v>
      </c>
      <c r="B398" s="387" t="s">
        <v>1814</v>
      </c>
      <c r="C398" s="310">
        <v>2019</v>
      </c>
      <c r="D398" s="357" t="s">
        <v>1814</v>
      </c>
      <c r="E398" s="300" t="s">
        <v>734</v>
      </c>
      <c r="F398" s="651" t="s">
        <v>734</v>
      </c>
      <c r="G398" s="775" t="s">
        <v>1578</v>
      </c>
      <c r="H398" s="95">
        <v>7699.49</v>
      </c>
      <c r="I398" s="95">
        <v>0</v>
      </c>
      <c r="J398" s="98">
        <v>0</v>
      </c>
      <c r="K398" s="97">
        <v>0</v>
      </c>
      <c r="L398" s="98">
        <v>0</v>
      </c>
      <c r="M398" s="400">
        <v>7699.49</v>
      </c>
      <c r="N398" s="96">
        <v>0</v>
      </c>
      <c r="O398" s="98">
        <v>7699.49</v>
      </c>
      <c r="P398" s="98">
        <f t="shared" si="20"/>
        <v>7699.49</v>
      </c>
      <c r="Q398" s="385">
        <v>0</v>
      </c>
      <c r="R398" s="96">
        <v>0</v>
      </c>
      <c r="S398" s="98">
        <v>0</v>
      </c>
      <c r="T398" s="96">
        <v>0</v>
      </c>
      <c r="U398" s="487" t="s">
        <v>1745</v>
      </c>
      <c r="V398" s="487" t="s">
        <v>34</v>
      </c>
      <c r="W398" s="323" t="s">
        <v>1184</v>
      </c>
    </row>
    <row r="399" spans="1:23" s="412" customFormat="1" ht="28.5" customHeight="1" x14ac:dyDescent="0.2">
      <c r="A399" s="308" t="s">
        <v>1580</v>
      </c>
      <c r="B399" s="387" t="s">
        <v>1814</v>
      </c>
      <c r="C399" s="310">
        <v>2019</v>
      </c>
      <c r="D399" s="357" t="s">
        <v>1814</v>
      </c>
      <c r="E399" s="300" t="s">
        <v>734</v>
      </c>
      <c r="F399" s="300" t="s">
        <v>734</v>
      </c>
      <c r="G399" s="775" t="s">
        <v>1692</v>
      </c>
      <c r="H399" s="95">
        <v>27480</v>
      </c>
      <c r="I399" s="95">
        <v>0</v>
      </c>
      <c r="J399" s="98">
        <v>0</v>
      </c>
      <c r="K399" s="97">
        <v>0</v>
      </c>
      <c r="L399" s="98">
        <v>12570</v>
      </c>
      <c r="M399" s="401">
        <v>14910</v>
      </c>
      <c r="N399" s="96">
        <v>0</v>
      </c>
      <c r="O399" s="98">
        <v>27480</v>
      </c>
      <c r="P399" s="98">
        <f t="shared" si="20"/>
        <v>27480</v>
      </c>
      <c r="Q399" s="385">
        <v>0</v>
      </c>
      <c r="R399" s="96">
        <v>0</v>
      </c>
      <c r="S399" s="98">
        <v>0</v>
      </c>
      <c r="T399" s="96">
        <v>0</v>
      </c>
      <c r="U399" s="487" t="s">
        <v>1746</v>
      </c>
      <c r="V399" s="487" t="s">
        <v>34</v>
      </c>
      <c r="W399" s="323" t="s">
        <v>1184</v>
      </c>
    </row>
    <row r="400" spans="1:23" s="412" customFormat="1" ht="40.5" customHeight="1" x14ac:dyDescent="0.2">
      <c r="A400" s="308" t="s">
        <v>1582</v>
      </c>
      <c r="B400" s="387" t="s">
        <v>1814</v>
      </c>
      <c r="C400" s="310">
        <v>2019</v>
      </c>
      <c r="D400" s="357" t="s">
        <v>1814</v>
      </c>
      <c r="E400" s="300" t="s">
        <v>734</v>
      </c>
      <c r="F400" s="300" t="s">
        <v>734</v>
      </c>
      <c r="G400" s="775" t="s">
        <v>1581</v>
      </c>
      <c r="H400" s="95">
        <v>4000</v>
      </c>
      <c r="I400" s="95">
        <v>0</v>
      </c>
      <c r="J400" s="98">
        <v>0</v>
      </c>
      <c r="K400" s="97">
        <v>0</v>
      </c>
      <c r="L400" s="98">
        <v>0</v>
      </c>
      <c r="M400" s="401">
        <v>4000</v>
      </c>
      <c r="N400" s="96">
        <v>0</v>
      </c>
      <c r="O400" s="98">
        <v>4000</v>
      </c>
      <c r="P400" s="98">
        <f t="shared" si="20"/>
        <v>4000</v>
      </c>
      <c r="Q400" s="385">
        <v>0</v>
      </c>
      <c r="R400" s="96">
        <v>0</v>
      </c>
      <c r="S400" s="98">
        <v>0</v>
      </c>
      <c r="T400" s="96">
        <v>0</v>
      </c>
      <c r="U400" s="487" t="s">
        <v>1747</v>
      </c>
      <c r="V400" s="487" t="s">
        <v>34</v>
      </c>
      <c r="W400" s="323" t="s">
        <v>1184</v>
      </c>
    </row>
    <row r="401" spans="1:23" s="412" customFormat="1" ht="35.25" customHeight="1" x14ac:dyDescent="0.2">
      <c r="A401" s="308" t="s">
        <v>1583</v>
      </c>
      <c r="B401" s="387" t="s">
        <v>1814</v>
      </c>
      <c r="C401" s="310">
        <v>2019</v>
      </c>
      <c r="D401" s="357" t="s">
        <v>1814</v>
      </c>
      <c r="E401" s="300" t="s">
        <v>734</v>
      </c>
      <c r="F401" s="300" t="s">
        <v>734</v>
      </c>
      <c r="G401" s="775" t="s">
        <v>1693</v>
      </c>
      <c r="H401" s="95">
        <v>30250</v>
      </c>
      <c r="I401" s="95">
        <v>0</v>
      </c>
      <c r="J401" s="98">
        <v>0</v>
      </c>
      <c r="K401" s="97">
        <v>0</v>
      </c>
      <c r="L401" s="98">
        <v>28250</v>
      </c>
      <c r="M401" s="401">
        <v>2000</v>
      </c>
      <c r="N401" s="96">
        <v>0</v>
      </c>
      <c r="O401" s="98">
        <v>30250</v>
      </c>
      <c r="P401" s="98">
        <f t="shared" si="20"/>
        <v>30250</v>
      </c>
      <c r="Q401" s="385">
        <v>0</v>
      </c>
      <c r="R401" s="96">
        <v>0</v>
      </c>
      <c r="S401" s="98">
        <v>0</v>
      </c>
      <c r="T401" s="96">
        <v>0</v>
      </c>
      <c r="U401" s="487" t="s">
        <v>1748</v>
      </c>
      <c r="V401" s="487" t="s">
        <v>34</v>
      </c>
      <c r="W401" s="323" t="s">
        <v>625</v>
      </c>
    </row>
    <row r="402" spans="1:23" s="412" customFormat="1" ht="35.25" customHeight="1" x14ac:dyDescent="0.2">
      <c r="A402" s="308" t="s">
        <v>1584</v>
      </c>
      <c r="B402" s="387" t="s">
        <v>1814</v>
      </c>
      <c r="C402" s="310">
        <v>2019</v>
      </c>
      <c r="D402" s="357" t="s">
        <v>1814</v>
      </c>
      <c r="E402" s="300" t="s">
        <v>734</v>
      </c>
      <c r="F402" s="300" t="s">
        <v>734</v>
      </c>
      <c r="G402" s="775" t="s">
        <v>1694</v>
      </c>
      <c r="H402" s="95">
        <v>9075</v>
      </c>
      <c r="I402" s="95">
        <v>0</v>
      </c>
      <c r="J402" s="98">
        <v>0</v>
      </c>
      <c r="K402" s="97">
        <v>4500</v>
      </c>
      <c r="L402" s="98">
        <v>4575</v>
      </c>
      <c r="M402" s="277">
        <v>0</v>
      </c>
      <c r="N402" s="96">
        <v>0</v>
      </c>
      <c r="O402" s="98">
        <v>9075</v>
      </c>
      <c r="P402" s="98">
        <f t="shared" si="20"/>
        <v>9075</v>
      </c>
      <c r="Q402" s="385">
        <v>0</v>
      </c>
      <c r="R402" s="96">
        <v>0</v>
      </c>
      <c r="S402" s="98">
        <v>0</v>
      </c>
      <c r="T402" s="96">
        <v>0</v>
      </c>
      <c r="U402" s="487" t="s">
        <v>1749</v>
      </c>
      <c r="V402" s="487" t="s">
        <v>34</v>
      </c>
      <c r="W402" s="323" t="s">
        <v>625</v>
      </c>
    </row>
    <row r="403" spans="1:23" s="412" customFormat="1" ht="39.75" customHeight="1" x14ac:dyDescent="0.2">
      <c r="A403" s="308" t="s">
        <v>1586</v>
      </c>
      <c r="B403" s="387" t="s">
        <v>1814</v>
      </c>
      <c r="C403" s="310">
        <v>2019</v>
      </c>
      <c r="D403" s="357" t="s">
        <v>1814</v>
      </c>
      <c r="E403" s="300" t="s">
        <v>743</v>
      </c>
      <c r="F403" s="651" t="s">
        <v>743</v>
      </c>
      <c r="G403" s="775" t="s">
        <v>1585</v>
      </c>
      <c r="H403" s="95">
        <v>58322</v>
      </c>
      <c r="I403" s="95">
        <v>0</v>
      </c>
      <c r="J403" s="98">
        <v>0</v>
      </c>
      <c r="K403" s="97">
        <v>0</v>
      </c>
      <c r="L403" s="98">
        <v>0</v>
      </c>
      <c r="M403" s="96">
        <v>16600</v>
      </c>
      <c r="N403" s="96">
        <v>0</v>
      </c>
      <c r="O403" s="98">
        <v>16600</v>
      </c>
      <c r="P403" s="98">
        <f t="shared" si="20"/>
        <v>16600</v>
      </c>
      <c r="Q403" s="385">
        <v>0</v>
      </c>
      <c r="R403" s="96">
        <v>5832.2</v>
      </c>
      <c r="S403" s="98">
        <v>35889.800000000003</v>
      </c>
      <c r="T403" s="96">
        <v>0</v>
      </c>
      <c r="U403" s="357" t="s">
        <v>1750</v>
      </c>
      <c r="V403" s="487" t="s">
        <v>34</v>
      </c>
      <c r="W403" s="323" t="s">
        <v>625</v>
      </c>
    </row>
    <row r="404" spans="1:23" s="412" customFormat="1" ht="49.5" customHeight="1" x14ac:dyDescent="0.2">
      <c r="A404" s="308" t="s">
        <v>1589</v>
      </c>
      <c r="B404" s="387" t="s">
        <v>1814</v>
      </c>
      <c r="C404" s="310">
        <v>2019</v>
      </c>
      <c r="D404" s="357" t="s">
        <v>1814</v>
      </c>
      <c r="E404" s="300" t="s">
        <v>743</v>
      </c>
      <c r="F404" s="651" t="s">
        <v>743</v>
      </c>
      <c r="G404" s="775" t="s">
        <v>1587</v>
      </c>
      <c r="H404" s="95">
        <v>197462</v>
      </c>
      <c r="I404" s="95">
        <v>0</v>
      </c>
      <c r="J404" s="98">
        <v>0</v>
      </c>
      <c r="K404" s="97">
        <v>0</v>
      </c>
      <c r="L404" s="98">
        <v>0</v>
      </c>
      <c r="M404" s="96">
        <v>6600</v>
      </c>
      <c r="N404" s="96">
        <v>0</v>
      </c>
      <c r="O404" s="98">
        <v>6600</v>
      </c>
      <c r="P404" s="98">
        <f t="shared" si="20"/>
        <v>6600</v>
      </c>
      <c r="Q404" s="385">
        <v>0</v>
      </c>
      <c r="R404" s="96">
        <v>19746.2</v>
      </c>
      <c r="S404" s="98">
        <v>171115.8</v>
      </c>
      <c r="T404" s="96">
        <v>0</v>
      </c>
      <c r="U404" s="357" t="s">
        <v>1751</v>
      </c>
      <c r="V404" s="487" t="s">
        <v>34</v>
      </c>
      <c r="W404" s="323" t="s">
        <v>625</v>
      </c>
    </row>
    <row r="405" spans="1:23" s="412" customFormat="1" ht="62.25" customHeight="1" x14ac:dyDescent="0.2">
      <c r="A405" s="308" t="s">
        <v>1591</v>
      </c>
      <c r="B405" s="387" t="s">
        <v>1814</v>
      </c>
      <c r="C405" s="310">
        <v>2019</v>
      </c>
      <c r="D405" s="357" t="s">
        <v>1814</v>
      </c>
      <c r="E405" s="300" t="s">
        <v>743</v>
      </c>
      <c r="F405" s="651" t="s">
        <v>743</v>
      </c>
      <c r="G405" s="775" t="s">
        <v>1590</v>
      </c>
      <c r="H405" s="95">
        <v>5165</v>
      </c>
      <c r="I405" s="95">
        <v>0</v>
      </c>
      <c r="J405" s="98">
        <v>0</v>
      </c>
      <c r="K405" s="97">
        <v>0</v>
      </c>
      <c r="L405" s="98">
        <v>4648.5</v>
      </c>
      <c r="M405" s="96">
        <v>0</v>
      </c>
      <c r="N405" s="96">
        <v>0</v>
      </c>
      <c r="O405" s="98">
        <v>4648.5</v>
      </c>
      <c r="P405" s="98">
        <f t="shared" si="20"/>
        <v>4648.5</v>
      </c>
      <c r="Q405" s="385">
        <v>0</v>
      </c>
      <c r="R405" s="96">
        <v>516.5</v>
      </c>
      <c r="S405" s="98">
        <v>0</v>
      </c>
      <c r="T405" s="96">
        <v>0</v>
      </c>
      <c r="U405" s="357" t="s">
        <v>1752</v>
      </c>
      <c r="V405" s="310" t="s">
        <v>25</v>
      </c>
      <c r="W405" s="323" t="s">
        <v>35</v>
      </c>
    </row>
    <row r="406" spans="1:23" s="412" customFormat="1" ht="24.75" customHeight="1" x14ac:dyDescent="0.2">
      <c r="A406" s="308" t="s">
        <v>1593</v>
      </c>
      <c r="B406" s="387" t="s">
        <v>1814</v>
      </c>
      <c r="C406" s="310">
        <v>2019</v>
      </c>
      <c r="D406" s="357" t="s">
        <v>1814</v>
      </c>
      <c r="E406" s="300" t="s">
        <v>743</v>
      </c>
      <c r="F406" s="651" t="s">
        <v>743</v>
      </c>
      <c r="G406" s="775" t="s">
        <v>1592</v>
      </c>
      <c r="H406" s="95">
        <v>2340</v>
      </c>
      <c r="I406" s="95">
        <v>0</v>
      </c>
      <c r="J406" s="98">
        <v>0</v>
      </c>
      <c r="K406" s="97">
        <v>2340</v>
      </c>
      <c r="L406" s="98">
        <v>0</v>
      </c>
      <c r="M406" s="96">
        <v>0</v>
      </c>
      <c r="N406" s="96">
        <v>0</v>
      </c>
      <c r="O406" s="98">
        <v>2340</v>
      </c>
      <c r="P406" s="98">
        <f t="shared" si="20"/>
        <v>2340</v>
      </c>
      <c r="Q406" s="385">
        <v>0</v>
      </c>
      <c r="R406" s="96">
        <v>0</v>
      </c>
      <c r="S406" s="98">
        <v>0</v>
      </c>
      <c r="T406" s="96">
        <v>0</v>
      </c>
      <c r="U406" s="357" t="s">
        <v>1784</v>
      </c>
      <c r="V406" s="568" t="s">
        <v>64</v>
      </c>
      <c r="W406" s="323" t="s">
        <v>1588</v>
      </c>
    </row>
    <row r="407" spans="1:23" s="412" customFormat="1" ht="53.25" customHeight="1" x14ac:dyDescent="0.2">
      <c r="A407" s="308" t="s">
        <v>1595</v>
      </c>
      <c r="B407" s="387" t="s">
        <v>1814</v>
      </c>
      <c r="C407" s="310">
        <v>2019</v>
      </c>
      <c r="D407" s="357" t="s">
        <v>1814</v>
      </c>
      <c r="E407" s="300" t="s">
        <v>743</v>
      </c>
      <c r="F407" s="651" t="s">
        <v>743</v>
      </c>
      <c r="G407" s="775" t="s">
        <v>1594</v>
      </c>
      <c r="H407" s="95">
        <v>15730</v>
      </c>
      <c r="I407" s="95">
        <v>0</v>
      </c>
      <c r="J407" s="98">
        <v>0</v>
      </c>
      <c r="K407" s="97">
        <v>0</v>
      </c>
      <c r="L407" s="98">
        <v>0</v>
      </c>
      <c r="M407" s="96">
        <v>2000</v>
      </c>
      <c r="N407" s="96">
        <v>0</v>
      </c>
      <c r="O407" s="98">
        <v>2000</v>
      </c>
      <c r="P407" s="98">
        <f t="shared" si="20"/>
        <v>2000</v>
      </c>
      <c r="Q407" s="385">
        <v>0</v>
      </c>
      <c r="R407" s="96">
        <v>1573</v>
      </c>
      <c r="S407" s="98">
        <v>12157</v>
      </c>
      <c r="T407" s="96">
        <v>0</v>
      </c>
      <c r="U407" s="357" t="s">
        <v>1753</v>
      </c>
      <c r="V407" s="487" t="s">
        <v>34</v>
      </c>
      <c r="W407" s="323" t="s">
        <v>625</v>
      </c>
    </row>
    <row r="408" spans="1:23" s="412" customFormat="1" ht="61.5" customHeight="1" x14ac:dyDescent="0.2">
      <c r="A408" s="308" t="s">
        <v>1597</v>
      </c>
      <c r="B408" s="387" t="s">
        <v>1814</v>
      </c>
      <c r="C408" s="310">
        <v>2019</v>
      </c>
      <c r="D408" s="357" t="s">
        <v>1814</v>
      </c>
      <c r="E408" s="300" t="s">
        <v>743</v>
      </c>
      <c r="F408" s="651" t="s">
        <v>743</v>
      </c>
      <c r="G408" s="775" t="s">
        <v>1596</v>
      </c>
      <c r="H408" s="95">
        <v>5124</v>
      </c>
      <c r="I408" s="95">
        <v>0</v>
      </c>
      <c r="J408" s="98">
        <v>0</v>
      </c>
      <c r="K408" s="97">
        <v>0</v>
      </c>
      <c r="L408" s="98">
        <v>0</v>
      </c>
      <c r="M408" s="96">
        <v>1000</v>
      </c>
      <c r="N408" s="96">
        <v>0</v>
      </c>
      <c r="O408" s="98">
        <v>1000</v>
      </c>
      <c r="P408" s="98">
        <f t="shared" si="20"/>
        <v>1000</v>
      </c>
      <c r="Q408" s="385">
        <v>0</v>
      </c>
      <c r="R408" s="96">
        <v>512.4</v>
      </c>
      <c r="S408" s="98">
        <v>3611.6</v>
      </c>
      <c r="T408" s="96">
        <v>0</v>
      </c>
      <c r="U408" s="357" t="s">
        <v>1753</v>
      </c>
      <c r="V408" s="487" t="s">
        <v>34</v>
      </c>
      <c r="W408" s="323" t="s">
        <v>625</v>
      </c>
    </row>
    <row r="409" spans="1:23" s="412" customFormat="1" ht="58.5" customHeight="1" x14ac:dyDescent="0.2">
      <c r="A409" s="308" t="s">
        <v>1599</v>
      </c>
      <c r="B409" s="387" t="s">
        <v>1814</v>
      </c>
      <c r="C409" s="310">
        <v>2019</v>
      </c>
      <c r="D409" s="357" t="s">
        <v>1814</v>
      </c>
      <c r="E409" s="300" t="s">
        <v>743</v>
      </c>
      <c r="F409" s="651" t="s">
        <v>743</v>
      </c>
      <c r="G409" s="775" t="s">
        <v>1598</v>
      </c>
      <c r="H409" s="95">
        <v>2541</v>
      </c>
      <c r="I409" s="95">
        <v>0</v>
      </c>
      <c r="J409" s="98">
        <v>0</v>
      </c>
      <c r="K409" s="97">
        <v>0</v>
      </c>
      <c r="L409" s="98">
        <v>0</v>
      </c>
      <c r="M409" s="96">
        <v>2286.9</v>
      </c>
      <c r="N409" s="96">
        <v>0</v>
      </c>
      <c r="O409" s="98">
        <v>2286.9</v>
      </c>
      <c r="P409" s="98">
        <f t="shared" si="20"/>
        <v>2286.9</v>
      </c>
      <c r="Q409" s="385">
        <v>0</v>
      </c>
      <c r="R409" s="96">
        <v>254.1</v>
      </c>
      <c r="S409" s="98">
        <v>0</v>
      </c>
      <c r="T409" s="96">
        <v>0</v>
      </c>
      <c r="U409" s="357" t="s">
        <v>1754</v>
      </c>
      <c r="V409" s="487" t="s">
        <v>34</v>
      </c>
      <c r="W409" s="323" t="s">
        <v>625</v>
      </c>
    </row>
    <row r="410" spans="1:23" s="412" customFormat="1" ht="42.75" customHeight="1" x14ac:dyDescent="0.2">
      <c r="A410" s="308" t="s">
        <v>1601</v>
      </c>
      <c r="B410" s="387" t="s">
        <v>1814</v>
      </c>
      <c r="C410" s="310">
        <v>2019</v>
      </c>
      <c r="D410" s="357" t="s">
        <v>1814</v>
      </c>
      <c r="E410" s="300" t="s">
        <v>743</v>
      </c>
      <c r="F410" s="651" t="s">
        <v>743</v>
      </c>
      <c r="G410" s="775" t="s">
        <v>1600</v>
      </c>
      <c r="H410" s="95">
        <v>5400</v>
      </c>
      <c r="I410" s="95">
        <v>0</v>
      </c>
      <c r="J410" s="98">
        <v>0</v>
      </c>
      <c r="K410" s="97">
        <v>0</v>
      </c>
      <c r="L410" s="98">
        <v>0</v>
      </c>
      <c r="M410" s="96">
        <v>4860</v>
      </c>
      <c r="N410" s="96">
        <v>0</v>
      </c>
      <c r="O410" s="98">
        <v>4860</v>
      </c>
      <c r="P410" s="98">
        <f t="shared" si="20"/>
        <v>4860</v>
      </c>
      <c r="Q410" s="385">
        <v>0</v>
      </c>
      <c r="R410" s="96">
        <v>540</v>
      </c>
      <c r="S410" s="98">
        <v>0</v>
      </c>
      <c r="T410" s="96">
        <v>0</v>
      </c>
      <c r="U410" s="357" t="s">
        <v>1755</v>
      </c>
      <c r="V410" s="487" t="s">
        <v>34</v>
      </c>
      <c r="W410" s="323" t="s">
        <v>625</v>
      </c>
    </row>
    <row r="411" spans="1:23" s="412" customFormat="1" ht="45" customHeight="1" x14ac:dyDescent="0.2">
      <c r="A411" s="308" t="s">
        <v>1603</v>
      </c>
      <c r="B411" s="387" t="s">
        <v>1814</v>
      </c>
      <c r="C411" s="310">
        <v>2019</v>
      </c>
      <c r="D411" s="357" t="s">
        <v>1814</v>
      </c>
      <c r="E411" s="300" t="s">
        <v>743</v>
      </c>
      <c r="F411" s="651" t="s">
        <v>743</v>
      </c>
      <c r="G411" s="775" t="s">
        <v>1602</v>
      </c>
      <c r="H411" s="95">
        <v>25986</v>
      </c>
      <c r="I411" s="95">
        <v>0</v>
      </c>
      <c r="J411" s="98">
        <v>0</v>
      </c>
      <c r="K411" s="97">
        <v>0</v>
      </c>
      <c r="L411" s="98">
        <v>19490</v>
      </c>
      <c r="M411" s="96">
        <v>0</v>
      </c>
      <c r="N411" s="96">
        <v>0</v>
      </c>
      <c r="O411" s="98">
        <v>19490</v>
      </c>
      <c r="P411" s="98">
        <f t="shared" si="20"/>
        <v>19490</v>
      </c>
      <c r="Q411" s="385">
        <v>0</v>
      </c>
      <c r="R411" s="96">
        <v>6496</v>
      </c>
      <c r="S411" s="98">
        <v>0</v>
      </c>
      <c r="T411" s="96">
        <v>0</v>
      </c>
      <c r="U411" s="357" t="s">
        <v>1756</v>
      </c>
      <c r="V411" s="310" t="s">
        <v>25</v>
      </c>
      <c r="W411" s="323" t="s">
        <v>35</v>
      </c>
    </row>
    <row r="412" spans="1:23" s="412" customFormat="1" ht="36.75" customHeight="1" x14ac:dyDescent="0.2">
      <c r="A412" s="308" t="s">
        <v>1605</v>
      </c>
      <c r="B412" s="491" t="s">
        <v>1814</v>
      </c>
      <c r="C412" s="310">
        <v>2019</v>
      </c>
      <c r="D412" s="651" t="s">
        <v>1814</v>
      </c>
      <c r="E412" s="651" t="s">
        <v>743</v>
      </c>
      <c r="F412" s="651" t="s">
        <v>743</v>
      </c>
      <c r="G412" s="776" t="s">
        <v>1604</v>
      </c>
      <c r="H412" s="95">
        <v>1999.77</v>
      </c>
      <c r="I412" s="98">
        <v>0</v>
      </c>
      <c r="J412" s="98">
        <v>0</v>
      </c>
      <c r="K412" s="96">
        <v>1999.77</v>
      </c>
      <c r="L412" s="98">
        <v>0</v>
      </c>
      <c r="M412" s="98">
        <v>0</v>
      </c>
      <c r="N412" s="98">
        <v>0</v>
      </c>
      <c r="O412" s="98">
        <v>1999.77</v>
      </c>
      <c r="P412" s="98">
        <f t="shared" si="20"/>
        <v>1999.77</v>
      </c>
      <c r="Q412" s="385">
        <v>0</v>
      </c>
      <c r="R412" s="96">
        <v>0</v>
      </c>
      <c r="S412" s="96">
        <v>0</v>
      </c>
      <c r="T412" s="98">
        <v>0</v>
      </c>
      <c r="U412" s="487" t="s">
        <v>1757</v>
      </c>
      <c r="V412" s="568" t="s">
        <v>64</v>
      </c>
      <c r="W412" s="323" t="s">
        <v>625</v>
      </c>
    </row>
    <row r="413" spans="1:23" s="412" customFormat="1" ht="52.5" customHeight="1" x14ac:dyDescent="0.2">
      <c r="A413" s="308" t="s">
        <v>1607</v>
      </c>
      <c r="B413" s="387" t="s">
        <v>1814</v>
      </c>
      <c r="C413" s="310">
        <v>2019</v>
      </c>
      <c r="D413" s="357" t="s">
        <v>1814</v>
      </c>
      <c r="E413" s="300" t="s">
        <v>743</v>
      </c>
      <c r="F413" s="651" t="s">
        <v>743</v>
      </c>
      <c r="G413" s="775" t="s">
        <v>1606</v>
      </c>
      <c r="H413" s="95">
        <v>7604.85</v>
      </c>
      <c r="I413" s="95">
        <v>0</v>
      </c>
      <c r="J413" s="98">
        <v>0</v>
      </c>
      <c r="K413" s="97">
        <v>0</v>
      </c>
      <c r="L413" s="98">
        <v>0</v>
      </c>
      <c r="M413" s="96">
        <v>7604.85</v>
      </c>
      <c r="N413" s="96">
        <v>0</v>
      </c>
      <c r="O413" s="98">
        <v>7604.85</v>
      </c>
      <c r="P413" s="98">
        <f t="shared" si="20"/>
        <v>7604.85</v>
      </c>
      <c r="Q413" s="385">
        <v>0</v>
      </c>
      <c r="R413" s="96">
        <v>0</v>
      </c>
      <c r="S413" s="98">
        <v>0</v>
      </c>
      <c r="T413" s="96">
        <v>0</v>
      </c>
      <c r="U413" s="487" t="s">
        <v>1707</v>
      </c>
      <c r="V413" s="487" t="s">
        <v>34</v>
      </c>
      <c r="W413" s="323" t="s">
        <v>1184</v>
      </c>
    </row>
    <row r="414" spans="1:23" s="412" customFormat="1" ht="51.75" customHeight="1" x14ac:dyDescent="0.2">
      <c r="A414" s="308" t="s">
        <v>1609</v>
      </c>
      <c r="B414" s="387" t="s">
        <v>1814</v>
      </c>
      <c r="C414" s="310">
        <v>2019</v>
      </c>
      <c r="D414" s="357" t="s">
        <v>1814</v>
      </c>
      <c r="E414" s="300" t="s">
        <v>743</v>
      </c>
      <c r="F414" s="651" t="s">
        <v>743</v>
      </c>
      <c r="G414" s="775" t="s">
        <v>1608</v>
      </c>
      <c r="H414" s="95">
        <v>11616</v>
      </c>
      <c r="I414" s="95">
        <v>0</v>
      </c>
      <c r="J414" s="98">
        <v>0</v>
      </c>
      <c r="K414" s="97">
        <v>0</v>
      </c>
      <c r="L414" s="98">
        <v>0</v>
      </c>
      <c r="M414" s="96">
        <v>11616</v>
      </c>
      <c r="N414" s="96">
        <v>0</v>
      </c>
      <c r="O414" s="98">
        <v>11616</v>
      </c>
      <c r="P414" s="98">
        <f t="shared" si="20"/>
        <v>11616</v>
      </c>
      <c r="Q414" s="385">
        <v>0</v>
      </c>
      <c r="R414" s="96">
        <v>0</v>
      </c>
      <c r="S414" s="98">
        <v>0</v>
      </c>
      <c r="T414" s="96">
        <v>0</v>
      </c>
      <c r="U414" s="487" t="s">
        <v>1758</v>
      </c>
      <c r="V414" s="487" t="s">
        <v>34</v>
      </c>
      <c r="W414" s="323" t="s">
        <v>1184</v>
      </c>
    </row>
    <row r="415" spans="1:23" s="412" customFormat="1" ht="57.75" customHeight="1" x14ac:dyDescent="0.2">
      <c r="A415" s="308" t="s">
        <v>1611</v>
      </c>
      <c r="B415" s="387" t="s">
        <v>1814</v>
      </c>
      <c r="C415" s="310">
        <v>2019</v>
      </c>
      <c r="D415" s="357" t="s">
        <v>1814</v>
      </c>
      <c r="E415" s="300" t="s">
        <v>743</v>
      </c>
      <c r="F415" s="651" t="s">
        <v>743</v>
      </c>
      <c r="G415" s="775" t="s">
        <v>1610</v>
      </c>
      <c r="H415" s="95">
        <v>4533.2</v>
      </c>
      <c r="I415" s="95">
        <v>0</v>
      </c>
      <c r="J415" s="98">
        <v>0</v>
      </c>
      <c r="K415" s="97">
        <v>0</v>
      </c>
      <c r="L415" s="98">
        <v>0</v>
      </c>
      <c r="M415" s="96">
        <v>4533.2</v>
      </c>
      <c r="N415" s="96">
        <v>0</v>
      </c>
      <c r="O415" s="98">
        <v>4533.2</v>
      </c>
      <c r="P415" s="98">
        <f t="shared" si="20"/>
        <v>4533.2</v>
      </c>
      <c r="Q415" s="385">
        <v>0</v>
      </c>
      <c r="R415" s="96">
        <v>0</v>
      </c>
      <c r="S415" s="98">
        <v>0</v>
      </c>
      <c r="T415" s="96">
        <v>0</v>
      </c>
      <c r="U415" s="487" t="s">
        <v>1758</v>
      </c>
      <c r="V415" s="487" t="s">
        <v>34</v>
      </c>
      <c r="W415" s="323" t="s">
        <v>1184</v>
      </c>
    </row>
    <row r="416" spans="1:23" s="412" customFormat="1" ht="57.75" customHeight="1" x14ac:dyDescent="0.2">
      <c r="A416" s="308" t="s">
        <v>1613</v>
      </c>
      <c r="B416" s="387" t="s">
        <v>1814</v>
      </c>
      <c r="C416" s="310">
        <v>2019</v>
      </c>
      <c r="D416" s="357" t="s">
        <v>1814</v>
      </c>
      <c r="E416" s="300" t="s">
        <v>743</v>
      </c>
      <c r="F416" s="651" t="s">
        <v>743</v>
      </c>
      <c r="G416" s="775" t="s">
        <v>1612</v>
      </c>
      <c r="H416" s="95">
        <v>3815</v>
      </c>
      <c r="I416" s="95">
        <v>0</v>
      </c>
      <c r="J416" s="98">
        <v>0</v>
      </c>
      <c r="K416" s="97">
        <v>0</v>
      </c>
      <c r="L416" s="98">
        <v>0</v>
      </c>
      <c r="M416" s="96">
        <v>3815</v>
      </c>
      <c r="N416" s="96">
        <v>0</v>
      </c>
      <c r="O416" s="98">
        <v>3815</v>
      </c>
      <c r="P416" s="98">
        <f t="shared" si="20"/>
        <v>3815</v>
      </c>
      <c r="Q416" s="385">
        <v>0</v>
      </c>
      <c r="R416" s="96">
        <v>0</v>
      </c>
      <c r="S416" s="98">
        <v>0</v>
      </c>
      <c r="T416" s="96">
        <v>0</v>
      </c>
      <c r="U416" s="487" t="s">
        <v>1758</v>
      </c>
      <c r="V416" s="487" t="s">
        <v>34</v>
      </c>
      <c r="W416" s="323" t="s">
        <v>1184</v>
      </c>
    </row>
    <row r="417" spans="1:23" s="412" customFormat="1" ht="53.25" customHeight="1" x14ac:dyDescent="0.2">
      <c r="A417" s="308" t="s">
        <v>1615</v>
      </c>
      <c r="B417" s="387" t="s">
        <v>1814</v>
      </c>
      <c r="C417" s="310">
        <v>2019</v>
      </c>
      <c r="D417" s="357" t="s">
        <v>1814</v>
      </c>
      <c r="E417" s="300" t="s">
        <v>743</v>
      </c>
      <c r="F417" s="651" t="s">
        <v>743</v>
      </c>
      <c r="G417" s="775" t="s">
        <v>1614</v>
      </c>
      <c r="H417" s="95">
        <v>5226.8</v>
      </c>
      <c r="I417" s="95">
        <v>0</v>
      </c>
      <c r="J417" s="98">
        <v>0</v>
      </c>
      <c r="K417" s="97">
        <v>0</v>
      </c>
      <c r="L417" s="98">
        <v>0</v>
      </c>
      <c r="M417" s="96">
        <v>5226.8</v>
      </c>
      <c r="N417" s="96">
        <v>0</v>
      </c>
      <c r="O417" s="98">
        <v>5226.8</v>
      </c>
      <c r="P417" s="98">
        <f t="shared" si="20"/>
        <v>5226.8</v>
      </c>
      <c r="Q417" s="385">
        <v>0</v>
      </c>
      <c r="R417" s="96">
        <v>0</v>
      </c>
      <c r="S417" s="98">
        <v>0</v>
      </c>
      <c r="T417" s="96">
        <v>0</v>
      </c>
      <c r="U417" s="487" t="s">
        <v>1758</v>
      </c>
      <c r="V417" s="487" t="s">
        <v>34</v>
      </c>
      <c r="W417" s="323" t="s">
        <v>1184</v>
      </c>
    </row>
    <row r="418" spans="1:23" s="412" customFormat="1" ht="51" customHeight="1" x14ac:dyDescent="0.2">
      <c r="A418" s="308" t="s">
        <v>1617</v>
      </c>
      <c r="B418" s="387" t="s">
        <v>1814</v>
      </c>
      <c r="C418" s="310">
        <v>2019</v>
      </c>
      <c r="D418" s="357" t="s">
        <v>1814</v>
      </c>
      <c r="E418" s="300" t="s">
        <v>743</v>
      </c>
      <c r="F418" s="651" t="s">
        <v>743</v>
      </c>
      <c r="G418" s="775" t="s">
        <v>1616</v>
      </c>
      <c r="H418" s="95">
        <v>3630</v>
      </c>
      <c r="I418" s="95">
        <v>0</v>
      </c>
      <c r="J418" s="98">
        <v>0</v>
      </c>
      <c r="K418" s="97">
        <v>3630</v>
      </c>
      <c r="L418" s="98">
        <v>0</v>
      </c>
      <c r="M418" s="96">
        <v>0</v>
      </c>
      <c r="N418" s="96">
        <v>0</v>
      </c>
      <c r="O418" s="98">
        <v>3630</v>
      </c>
      <c r="P418" s="98">
        <f t="shared" si="20"/>
        <v>3630</v>
      </c>
      <c r="Q418" s="385">
        <v>0</v>
      </c>
      <c r="R418" s="96">
        <v>0</v>
      </c>
      <c r="S418" s="98">
        <v>0</v>
      </c>
      <c r="T418" s="96">
        <v>0</v>
      </c>
      <c r="U418" s="357" t="s">
        <v>1759</v>
      </c>
      <c r="V418" s="310" t="s">
        <v>25</v>
      </c>
      <c r="W418" s="323" t="s">
        <v>1184</v>
      </c>
    </row>
    <row r="419" spans="1:23" s="412" customFormat="1" ht="36" customHeight="1" x14ac:dyDescent="0.2">
      <c r="A419" s="308" t="s">
        <v>1619</v>
      </c>
      <c r="B419" s="387" t="s">
        <v>1814</v>
      </c>
      <c r="C419" s="310">
        <v>2019</v>
      </c>
      <c r="D419" s="357" t="s">
        <v>1814</v>
      </c>
      <c r="E419" s="300" t="s">
        <v>743</v>
      </c>
      <c r="F419" s="651" t="s">
        <v>743</v>
      </c>
      <c r="G419" s="775" t="s">
        <v>1618</v>
      </c>
      <c r="H419" s="95">
        <v>2373.1999999999998</v>
      </c>
      <c r="I419" s="95">
        <v>0</v>
      </c>
      <c r="J419" s="98">
        <v>0</v>
      </c>
      <c r="K419" s="97">
        <v>2373.1999999999998</v>
      </c>
      <c r="L419" s="98">
        <v>0</v>
      </c>
      <c r="M419" s="96">
        <v>0</v>
      </c>
      <c r="N419" s="96">
        <v>0</v>
      </c>
      <c r="O419" s="98">
        <v>2373.1999999999998</v>
      </c>
      <c r="P419" s="98">
        <f t="shared" si="20"/>
        <v>2373.1999999999998</v>
      </c>
      <c r="Q419" s="385">
        <v>0</v>
      </c>
      <c r="R419" s="96">
        <v>0</v>
      </c>
      <c r="S419" s="98">
        <v>0</v>
      </c>
      <c r="T419" s="96">
        <v>0</v>
      </c>
      <c r="U419" s="487" t="s">
        <v>1760</v>
      </c>
      <c r="V419" s="310" t="s">
        <v>25</v>
      </c>
      <c r="W419" s="323" t="s">
        <v>1184</v>
      </c>
    </row>
    <row r="420" spans="1:23" s="412" customFormat="1" ht="54.75" customHeight="1" x14ac:dyDescent="0.2">
      <c r="A420" s="308" t="s">
        <v>1621</v>
      </c>
      <c r="B420" s="387" t="s">
        <v>1814</v>
      </c>
      <c r="C420" s="310">
        <v>2019</v>
      </c>
      <c r="D420" s="357" t="s">
        <v>1814</v>
      </c>
      <c r="E420" s="300" t="s">
        <v>743</v>
      </c>
      <c r="F420" s="651" t="s">
        <v>743</v>
      </c>
      <c r="G420" s="775" t="s">
        <v>1620</v>
      </c>
      <c r="H420" s="95">
        <v>38755</v>
      </c>
      <c r="I420" s="95">
        <v>0</v>
      </c>
      <c r="J420" s="98">
        <v>0</v>
      </c>
      <c r="K420" s="97">
        <v>0</v>
      </c>
      <c r="L420" s="98">
        <v>0</v>
      </c>
      <c r="M420" s="96">
        <v>1750</v>
      </c>
      <c r="N420" s="96">
        <v>0</v>
      </c>
      <c r="O420" s="98">
        <v>1750</v>
      </c>
      <c r="P420" s="98">
        <f t="shared" si="20"/>
        <v>1750</v>
      </c>
      <c r="Q420" s="385">
        <v>0</v>
      </c>
      <c r="R420" s="96">
        <v>15502</v>
      </c>
      <c r="S420" s="98">
        <v>21503</v>
      </c>
      <c r="T420" s="96">
        <v>0</v>
      </c>
      <c r="U420" s="357" t="s">
        <v>1761</v>
      </c>
      <c r="V420" s="487" t="s">
        <v>34</v>
      </c>
      <c r="W420" s="323" t="s">
        <v>1184</v>
      </c>
    </row>
    <row r="421" spans="1:23" s="412" customFormat="1" ht="51" customHeight="1" x14ac:dyDescent="0.2">
      <c r="A421" s="308" t="s">
        <v>1623</v>
      </c>
      <c r="B421" s="387" t="s">
        <v>1814</v>
      </c>
      <c r="C421" s="310">
        <v>2019</v>
      </c>
      <c r="D421" s="357" t="s">
        <v>1814</v>
      </c>
      <c r="E421" s="300" t="s">
        <v>743</v>
      </c>
      <c r="F421" s="651" t="s">
        <v>743</v>
      </c>
      <c r="G421" s="775" t="s">
        <v>1622</v>
      </c>
      <c r="H421" s="95">
        <v>12245</v>
      </c>
      <c r="I421" s="95">
        <v>0</v>
      </c>
      <c r="J421" s="98">
        <v>0</v>
      </c>
      <c r="K421" s="97">
        <v>0</v>
      </c>
      <c r="L421" s="98">
        <v>0</v>
      </c>
      <c r="M421" s="96">
        <v>600</v>
      </c>
      <c r="N421" s="96">
        <v>0</v>
      </c>
      <c r="O421" s="98">
        <v>600</v>
      </c>
      <c r="P421" s="98">
        <f t="shared" si="20"/>
        <v>600</v>
      </c>
      <c r="Q421" s="385">
        <v>0</v>
      </c>
      <c r="R421" s="96">
        <v>4898</v>
      </c>
      <c r="S421" s="98">
        <v>6747</v>
      </c>
      <c r="T421" s="96">
        <v>0</v>
      </c>
      <c r="U421" s="357" t="s">
        <v>1761</v>
      </c>
      <c r="V421" s="487" t="s">
        <v>34</v>
      </c>
      <c r="W421" s="323" t="s">
        <v>1184</v>
      </c>
    </row>
    <row r="422" spans="1:23" s="412" customFormat="1" ht="51.75" customHeight="1" x14ac:dyDescent="0.2">
      <c r="A422" s="308" t="s">
        <v>1625</v>
      </c>
      <c r="B422" s="387" t="s">
        <v>1814</v>
      </c>
      <c r="C422" s="310">
        <v>2019</v>
      </c>
      <c r="D422" s="357" t="s">
        <v>1814</v>
      </c>
      <c r="E422" s="300" t="s">
        <v>743</v>
      </c>
      <c r="F422" s="651" t="s">
        <v>743</v>
      </c>
      <c r="G422" s="775" t="s">
        <v>1624</v>
      </c>
      <c r="H422" s="95">
        <v>14020</v>
      </c>
      <c r="I422" s="95">
        <v>0</v>
      </c>
      <c r="J422" s="98">
        <v>0</v>
      </c>
      <c r="K422" s="97">
        <v>0</v>
      </c>
      <c r="L422" s="98">
        <v>0</v>
      </c>
      <c r="M422" s="96">
        <v>600</v>
      </c>
      <c r="N422" s="96">
        <v>0</v>
      </c>
      <c r="O422" s="98">
        <v>600</v>
      </c>
      <c r="P422" s="98">
        <f t="shared" si="20"/>
        <v>600</v>
      </c>
      <c r="Q422" s="385">
        <v>0</v>
      </c>
      <c r="R422" s="96">
        <v>0</v>
      </c>
      <c r="S422" s="98">
        <v>13420</v>
      </c>
      <c r="T422" s="96">
        <v>0</v>
      </c>
      <c r="U422" s="357" t="s">
        <v>1779</v>
      </c>
      <c r="V422" s="487" t="s">
        <v>34</v>
      </c>
      <c r="W422" s="323" t="s">
        <v>1679</v>
      </c>
    </row>
    <row r="423" spans="1:23" s="412" customFormat="1" ht="57" customHeight="1" x14ac:dyDescent="0.2">
      <c r="A423" s="308" t="s">
        <v>1627</v>
      </c>
      <c r="B423" s="387" t="s">
        <v>1814</v>
      </c>
      <c r="C423" s="310">
        <v>2019</v>
      </c>
      <c r="D423" s="357" t="s">
        <v>1814</v>
      </c>
      <c r="E423" s="300" t="s">
        <v>743</v>
      </c>
      <c r="F423" s="651" t="s">
        <v>743</v>
      </c>
      <c r="G423" s="775" t="s">
        <v>1624</v>
      </c>
      <c r="H423" s="95">
        <v>6980</v>
      </c>
      <c r="I423" s="95">
        <v>0</v>
      </c>
      <c r="J423" s="98">
        <v>0</v>
      </c>
      <c r="K423" s="97">
        <v>0</v>
      </c>
      <c r="L423" s="98">
        <v>0</v>
      </c>
      <c r="M423" s="96">
        <v>1000</v>
      </c>
      <c r="N423" s="96">
        <v>0</v>
      </c>
      <c r="O423" s="98">
        <v>1000</v>
      </c>
      <c r="P423" s="98">
        <f t="shared" si="20"/>
        <v>1000</v>
      </c>
      <c r="Q423" s="385">
        <v>0</v>
      </c>
      <c r="R423" s="96">
        <v>0</v>
      </c>
      <c r="S423" s="98">
        <v>5980</v>
      </c>
      <c r="T423" s="96">
        <v>0</v>
      </c>
      <c r="U423" s="357" t="s">
        <v>1780</v>
      </c>
      <c r="V423" s="487" t="s">
        <v>34</v>
      </c>
      <c r="W423" s="323" t="s">
        <v>1679</v>
      </c>
    </row>
    <row r="424" spans="1:23" s="412" customFormat="1" ht="61.5" customHeight="1" x14ac:dyDescent="0.2">
      <c r="A424" s="308" t="s">
        <v>1629</v>
      </c>
      <c r="B424" s="387" t="s">
        <v>1814</v>
      </c>
      <c r="C424" s="310">
        <v>2019</v>
      </c>
      <c r="D424" s="357" t="s">
        <v>1814</v>
      </c>
      <c r="E424" s="300" t="s">
        <v>743</v>
      </c>
      <c r="F424" s="651" t="s">
        <v>743</v>
      </c>
      <c r="G424" s="775" t="s">
        <v>1626</v>
      </c>
      <c r="H424" s="95">
        <v>26870</v>
      </c>
      <c r="I424" s="95">
        <v>0</v>
      </c>
      <c r="J424" s="98">
        <v>0</v>
      </c>
      <c r="K424" s="97">
        <v>0</v>
      </c>
      <c r="L424" s="98">
        <v>0</v>
      </c>
      <c r="M424" s="96">
        <v>1000</v>
      </c>
      <c r="N424" s="96">
        <v>0</v>
      </c>
      <c r="O424" s="98">
        <v>1000</v>
      </c>
      <c r="P424" s="98">
        <f t="shared" si="20"/>
        <v>1000</v>
      </c>
      <c r="Q424" s="385">
        <v>0</v>
      </c>
      <c r="R424" s="96">
        <v>0</v>
      </c>
      <c r="S424" s="98">
        <v>25870</v>
      </c>
      <c r="T424" s="96">
        <v>0</v>
      </c>
      <c r="U424" s="357" t="s">
        <v>1781</v>
      </c>
      <c r="V424" s="487" t="s">
        <v>34</v>
      </c>
      <c r="W424" s="323" t="s">
        <v>1679</v>
      </c>
    </row>
    <row r="425" spans="1:23" s="412" customFormat="1" ht="54.75" customHeight="1" x14ac:dyDescent="0.2">
      <c r="A425" s="308" t="s">
        <v>1631</v>
      </c>
      <c r="B425" s="387" t="s">
        <v>1814</v>
      </c>
      <c r="C425" s="310">
        <v>2019</v>
      </c>
      <c r="D425" s="357" t="s">
        <v>1814</v>
      </c>
      <c r="E425" s="300" t="s">
        <v>743</v>
      </c>
      <c r="F425" s="651" t="s">
        <v>743</v>
      </c>
      <c r="G425" s="775" t="s">
        <v>1626</v>
      </c>
      <c r="H425" s="95">
        <v>11130</v>
      </c>
      <c r="I425" s="95">
        <v>0</v>
      </c>
      <c r="J425" s="98">
        <v>0</v>
      </c>
      <c r="K425" s="97">
        <v>0</v>
      </c>
      <c r="L425" s="98">
        <v>0</v>
      </c>
      <c r="M425" s="96">
        <v>1700</v>
      </c>
      <c r="N425" s="96">
        <v>0</v>
      </c>
      <c r="O425" s="98">
        <v>1700</v>
      </c>
      <c r="P425" s="98">
        <f t="shared" si="20"/>
        <v>1700</v>
      </c>
      <c r="Q425" s="385">
        <v>0</v>
      </c>
      <c r="R425" s="96">
        <v>0</v>
      </c>
      <c r="S425" s="98">
        <v>9430</v>
      </c>
      <c r="T425" s="96">
        <v>0</v>
      </c>
      <c r="U425" s="357" t="s">
        <v>1780</v>
      </c>
      <c r="V425" s="487" t="s">
        <v>34</v>
      </c>
      <c r="W425" s="323" t="s">
        <v>1679</v>
      </c>
    </row>
    <row r="426" spans="1:23" s="412" customFormat="1" ht="51" customHeight="1" x14ac:dyDescent="0.2">
      <c r="A426" s="308" t="s">
        <v>1633</v>
      </c>
      <c r="B426" s="387" t="s">
        <v>1814</v>
      </c>
      <c r="C426" s="310">
        <v>2019</v>
      </c>
      <c r="D426" s="357" t="s">
        <v>1814</v>
      </c>
      <c r="E426" s="300" t="s">
        <v>743</v>
      </c>
      <c r="F426" s="651" t="s">
        <v>743</v>
      </c>
      <c r="G426" s="775" t="s">
        <v>1628</v>
      </c>
      <c r="H426" s="95">
        <v>4650</v>
      </c>
      <c r="I426" s="95">
        <v>0</v>
      </c>
      <c r="J426" s="98">
        <v>0</v>
      </c>
      <c r="K426" s="97">
        <v>0</v>
      </c>
      <c r="L426" s="98">
        <v>0</v>
      </c>
      <c r="M426" s="96">
        <v>200</v>
      </c>
      <c r="N426" s="96">
        <v>0</v>
      </c>
      <c r="O426" s="98">
        <v>200</v>
      </c>
      <c r="P426" s="98">
        <f t="shared" si="20"/>
        <v>200</v>
      </c>
      <c r="Q426" s="385">
        <v>0</v>
      </c>
      <c r="R426" s="96">
        <v>0</v>
      </c>
      <c r="S426" s="98">
        <v>4450</v>
      </c>
      <c r="T426" s="96">
        <v>0</v>
      </c>
      <c r="U426" s="357" t="s">
        <v>1781</v>
      </c>
      <c r="V426" s="487" t="s">
        <v>34</v>
      </c>
      <c r="W426" s="323" t="s">
        <v>1679</v>
      </c>
    </row>
    <row r="427" spans="1:23" s="412" customFormat="1" ht="52.5" customHeight="1" x14ac:dyDescent="0.2">
      <c r="A427" s="308" t="s">
        <v>1635</v>
      </c>
      <c r="B427" s="387" t="s">
        <v>1814</v>
      </c>
      <c r="C427" s="310">
        <v>2019</v>
      </c>
      <c r="D427" s="357" t="s">
        <v>1814</v>
      </c>
      <c r="E427" s="300" t="s">
        <v>743</v>
      </c>
      <c r="F427" s="651" t="s">
        <v>743</v>
      </c>
      <c r="G427" s="775" t="s">
        <v>1628</v>
      </c>
      <c r="H427" s="95">
        <v>7250</v>
      </c>
      <c r="I427" s="95">
        <v>0</v>
      </c>
      <c r="J427" s="98">
        <v>0</v>
      </c>
      <c r="K427" s="97">
        <v>0</v>
      </c>
      <c r="L427" s="98">
        <v>0</v>
      </c>
      <c r="M427" s="96">
        <v>500</v>
      </c>
      <c r="N427" s="96">
        <v>0</v>
      </c>
      <c r="O427" s="98">
        <v>500</v>
      </c>
      <c r="P427" s="98">
        <f t="shared" si="20"/>
        <v>500</v>
      </c>
      <c r="Q427" s="385">
        <v>0</v>
      </c>
      <c r="R427" s="96">
        <v>0</v>
      </c>
      <c r="S427" s="98">
        <v>6750</v>
      </c>
      <c r="T427" s="96">
        <v>0</v>
      </c>
      <c r="U427" s="357" t="s">
        <v>1780</v>
      </c>
      <c r="V427" s="487" t="s">
        <v>34</v>
      </c>
      <c r="W427" s="323" t="s">
        <v>1679</v>
      </c>
    </row>
    <row r="428" spans="1:23" s="412" customFormat="1" ht="61.5" customHeight="1" x14ac:dyDescent="0.2">
      <c r="A428" s="308" t="s">
        <v>1637</v>
      </c>
      <c r="B428" s="387" t="s">
        <v>1814</v>
      </c>
      <c r="C428" s="310">
        <v>2019</v>
      </c>
      <c r="D428" s="357" t="s">
        <v>1814</v>
      </c>
      <c r="E428" s="300" t="s">
        <v>743</v>
      </c>
      <c r="F428" s="651" t="s">
        <v>743</v>
      </c>
      <c r="G428" s="775" t="s">
        <v>1630</v>
      </c>
      <c r="H428" s="95">
        <v>7260</v>
      </c>
      <c r="I428" s="95">
        <v>0</v>
      </c>
      <c r="J428" s="98">
        <v>0</v>
      </c>
      <c r="K428" s="97">
        <v>0</v>
      </c>
      <c r="L428" s="98">
        <v>0</v>
      </c>
      <c r="M428" s="96">
        <v>300</v>
      </c>
      <c r="N428" s="96">
        <v>0</v>
      </c>
      <c r="O428" s="98">
        <v>300</v>
      </c>
      <c r="P428" s="98">
        <f t="shared" si="20"/>
        <v>300</v>
      </c>
      <c r="Q428" s="385">
        <v>0</v>
      </c>
      <c r="R428" s="96">
        <v>0</v>
      </c>
      <c r="S428" s="98">
        <v>6960</v>
      </c>
      <c r="T428" s="96">
        <v>0</v>
      </c>
      <c r="U428" s="357" t="s">
        <v>1781</v>
      </c>
      <c r="V428" s="487" t="s">
        <v>34</v>
      </c>
      <c r="W428" s="323" t="s">
        <v>1679</v>
      </c>
    </row>
    <row r="429" spans="1:23" s="412" customFormat="1" ht="65.25" customHeight="1" x14ac:dyDescent="0.2">
      <c r="A429" s="308" t="s">
        <v>1639</v>
      </c>
      <c r="B429" s="387" t="s">
        <v>1814</v>
      </c>
      <c r="C429" s="310">
        <v>2019</v>
      </c>
      <c r="D429" s="357" t="s">
        <v>1814</v>
      </c>
      <c r="E429" s="300" t="s">
        <v>743</v>
      </c>
      <c r="F429" s="651" t="s">
        <v>743</v>
      </c>
      <c r="G429" s="775" t="s">
        <v>1630</v>
      </c>
      <c r="H429" s="95">
        <v>0</v>
      </c>
      <c r="I429" s="95">
        <v>0</v>
      </c>
      <c r="J429" s="98">
        <v>0</v>
      </c>
      <c r="K429" s="97">
        <v>0</v>
      </c>
      <c r="L429" s="98">
        <v>0</v>
      </c>
      <c r="M429" s="96">
        <v>0</v>
      </c>
      <c r="N429" s="96">
        <v>0</v>
      </c>
      <c r="O429" s="98">
        <v>0</v>
      </c>
      <c r="P429" s="98">
        <f t="shared" si="20"/>
        <v>0</v>
      </c>
      <c r="Q429" s="385">
        <v>0</v>
      </c>
      <c r="R429" s="96">
        <v>0</v>
      </c>
      <c r="S429" s="98">
        <v>0</v>
      </c>
      <c r="T429" s="96">
        <v>0</v>
      </c>
      <c r="U429" s="357" t="s">
        <v>1780</v>
      </c>
      <c r="V429" s="487" t="s">
        <v>34</v>
      </c>
      <c r="W429" s="323" t="s">
        <v>1679</v>
      </c>
    </row>
    <row r="430" spans="1:23" s="412" customFormat="1" ht="67.5" customHeight="1" x14ac:dyDescent="0.2">
      <c r="A430" s="308" t="s">
        <v>1641</v>
      </c>
      <c r="B430" s="387" t="s">
        <v>1814</v>
      </c>
      <c r="C430" s="310">
        <v>2019</v>
      </c>
      <c r="D430" s="357" t="s">
        <v>1814</v>
      </c>
      <c r="E430" s="300" t="s">
        <v>728</v>
      </c>
      <c r="F430" s="651" t="s">
        <v>728</v>
      </c>
      <c r="G430" s="775" t="s">
        <v>1632</v>
      </c>
      <c r="H430" s="95">
        <v>134854</v>
      </c>
      <c r="I430" s="95">
        <v>0</v>
      </c>
      <c r="J430" s="98">
        <v>0</v>
      </c>
      <c r="K430" s="97">
        <v>0</v>
      </c>
      <c r="L430" s="98">
        <v>54847</v>
      </c>
      <c r="M430" s="96">
        <v>50457</v>
      </c>
      <c r="N430" s="96">
        <v>0</v>
      </c>
      <c r="O430" s="98">
        <v>105304</v>
      </c>
      <c r="P430" s="98">
        <f t="shared" si="20"/>
        <v>105304</v>
      </c>
      <c r="Q430" s="385">
        <v>0</v>
      </c>
      <c r="R430" s="96">
        <v>7153</v>
      </c>
      <c r="S430" s="98">
        <v>22397</v>
      </c>
      <c r="T430" s="96">
        <v>0</v>
      </c>
      <c r="U430" s="357" t="s">
        <v>1762</v>
      </c>
      <c r="V430" s="310" t="s">
        <v>25</v>
      </c>
      <c r="W430" s="323" t="s">
        <v>1184</v>
      </c>
    </row>
    <row r="431" spans="1:23" s="412" customFormat="1" ht="90" customHeight="1" x14ac:dyDescent="0.2">
      <c r="A431" s="308" t="s">
        <v>1643</v>
      </c>
      <c r="B431" s="387" t="s">
        <v>1814</v>
      </c>
      <c r="C431" s="310">
        <v>2019</v>
      </c>
      <c r="D431" s="357" t="s">
        <v>1814</v>
      </c>
      <c r="E431" s="300" t="s">
        <v>728</v>
      </c>
      <c r="F431" s="651" t="s">
        <v>728</v>
      </c>
      <c r="G431" s="775" t="s">
        <v>1634</v>
      </c>
      <c r="H431" s="95">
        <v>188312</v>
      </c>
      <c r="I431" s="95">
        <v>0</v>
      </c>
      <c r="J431" s="98">
        <v>0</v>
      </c>
      <c r="K431" s="97">
        <v>0</v>
      </c>
      <c r="L431" s="98">
        <v>0</v>
      </c>
      <c r="M431" s="96">
        <v>20000</v>
      </c>
      <c r="N431" s="96">
        <v>0</v>
      </c>
      <c r="O431" s="98">
        <v>20000</v>
      </c>
      <c r="P431" s="98">
        <f t="shared" si="20"/>
        <v>20000</v>
      </c>
      <c r="Q431" s="385">
        <v>0</v>
      </c>
      <c r="R431" s="96">
        <v>568.70000000000005</v>
      </c>
      <c r="S431" s="98">
        <v>167743.29999999999</v>
      </c>
      <c r="T431" s="96">
        <v>0</v>
      </c>
      <c r="U431" s="357" t="s">
        <v>1763</v>
      </c>
      <c r="V431" s="487" t="s">
        <v>34</v>
      </c>
      <c r="W431" s="323" t="s">
        <v>1184</v>
      </c>
    </row>
    <row r="432" spans="1:23" s="412" customFormat="1" ht="59.25" customHeight="1" x14ac:dyDescent="0.2">
      <c r="A432" s="308" t="s">
        <v>1645</v>
      </c>
      <c r="B432" s="387" t="s">
        <v>1814</v>
      </c>
      <c r="C432" s="310">
        <v>2019</v>
      </c>
      <c r="D432" s="357" t="s">
        <v>1814</v>
      </c>
      <c r="E432" s="300" t="s">
        <v>728</v>
      </c>
      <c r="F432" s="651" t="s">
        <v>728</v>
      </c>
      <c r="G432" s="775" t="s">
        <v>1636</v>
      </c>
      <c r="H432" s="95">
        <v>60500</v>
      </c>
      <c r="I432" s="95">
        <v>0</v>
      </c>
      <c r="J432" s="98">
        <v>0</v>
      </c>
      <c r="K432" s="97">
        <v>0</v>
      </c>
      <c r="L432" s="98">
        <v>0</v>
      </c>
      <c r="M432" s="96">
        <v>4695</v>
      </c>
      <c r="N432" s="96">
        <v>0</v>
      </c>
      <c r="O432" s="98">
        <v>4695</v>
      </c>
      <c r="P432" s="98">
        <f t="shared" si="20"/>
        <v>4695</v>
      </c>
      <c r="Q432" s="385">
        <v>0</v>
      </c>
      <c r="R432" s="96">
        <v>605</v>
      </c>
      <c r="S432" s="98">
        <v>55200</v>
      </c>
      <c r="T432" s="96">
        <v>0</v>
      </c>
      <c r="U432" s="357" t="s">
        <v>1764</v>
      </c>
      <c r="V432" s="487" t="s">
        <v>34</v>
      </c>
      <c r="W432" s="323" t="s">
        <v>1184</v>
      </c>
    </row>
    <row r="433" spans="1:23" s="412" customFormat="1" ht="56.25" customHeight="1" x14ac:dyDescent="0.2">
      <c r="A433" s="308" t="s">
        <v>1648</v>
      </c>
      <c r="B433" s="387" t="s">
        <v>1814</v>
      </c>
      <c r="C433" s="310">
        <v>2019</v>
      </c>
      <c r="D433" s="357" t="s">
        <v>1814</v>
      </c>
      <c r="E433" s="300" t="s">
        <v>728</v>
      </c>
      <c r="F433" s="300" t="s">
        <v>728</v>
      </c>
      <c r="G433" s="775" t="s">
        <v>1638</v>
      </c>
      <c r="H433" s="95">
        <v>5445</v>
      </c>
      <c r="I433" s="95">
        <v>0</v>
      </c>
      <c r="J433" s="98">
        <v>0</v>
      </c>
      <c r="K433" s="97">
        <v>0</v>
      </c>
      <c r="L433" s="98">
        <v>0</v>
      </c>
      <c r="M433" s="96">
        <v>5445</v>
      </c>
      <c r="N433" s="96">
        <v>0</v>
      </c>
      <c r="O433" s="98">
        <v>5445</v>
      </c>
      <c r="P433" s="98">
        <f t="shared" si="20"/>
        <v>5445</v>
      </c>
      <c r="Q433" s="385">
        <v>0</v>
      </c>
      <c r="R433" s="96">
        <v>0</v>
      </c>
      <c r="S433" s="98">
        <v>0</v>
      </c>
      <c r="T433" s="96">
        <v>0</v>
      </c>
      <c r="U433" s="357" t="s">
        <v>1765</v>
      </c>
      <c r="V433" s="487" t="s">
        <v>34</v>
      </c>
      <c r="W433" s="323" t="s">
        <v>35</v>
      </c>
    </row>
    <row r="434" spans="1:23" s="412" customFormat="1" ht="49.5" customHeight="1" x14ac:dyDescent="0.2">
      <c r="A434" s="308" t="s">
        <v>1650</v>
      </c>
      <c r="B434" s="387" t="s">
        <v>1814</v>
      </c>
      <c r="C434" s="310">
        <v>2019</v>
      </c>
      <c r="D434" s="357" t="s">
        <v>1814</v>
      </c>
      <c r="E434" s="300" t="s">
        <v>728</v>
      </c>
      <c r="F434" s="300" t="s">
        <v>728</v>
      </c>
      <c r="G434" s="775" t="s">
        <v>1640</v>
      </c>
      <c r="H434" s="95">
        <v>2420</v>
      </c>
      <c r="I434" s="95">
        <v>0</v>
      </c>
      <c r="J434" s="98">
        <v>0</v>
      </c>
      <c r="K434" s="97">
        <v>0</v>
      </c>
      <c r="L434" s="98">
        <v>0</v>
      </c>
      <c r="M434" s="96">
        <v>2420</v>
      </c>
      <c r="N434" s="96">
        <v>0</v>
      </c>
      <c r="O434" s="98">
        <v>2420</v>
      </c>
      <c r="P434" s="98">
        <f t="shared" si="20"/>
        <v>2420</v>
      </c>
      <c r="Q434" s="385">
        <v>0</v>
      </c>
      <c r="R434" s="96">
        <v>0</v>
      </c>
      <c r="S434" s="98">
        <v>0</v>
      </c>
      <c r="T434" s="96">
        <v>0</v>
      </c>
      <c r="U434" s="487" t="s">
        <v>1766</v>
      </c>
      <c r="V434" s="310" t="s">
        <v>25</v>
      </c>
      <c r="W434" s="323" t="s">
        <v>1184</v>
      </c>
    </row>
    <row r="435" spans="1:23" s="412" customFormat="1" ht="47.25" customHeight="1" x14ac:dyDescent="0.2">
      <c r="A435" s="308" t="s">
        <v>1653</v>
      </c>
      <c r="B435" s="387" t="s">
        <v>1814</v>
      </c>
      <c r="C435" s="310">
        <v>2019</v>
      </c>
      <c r="D435" s="357" t="s">
        <v>1814</v>
      </c>
      <c r="E435" s="300" t="s">
        <v>728</v>
      </c>
      <c r="F435" s="651" t="s">
        <v>728</v>
      </c>
      <c r="G435" s="775" t="s">
        <v>1642</v>
      </c>
      <c r="H435" s="95">
        <v>2420</v>
      </c>
      <c r="I435" s="95">
        <v>0</v>
      </c>
      <c r="J435" s="98">
        <v>0</v>
      </c>
      <c r="K435" s="97">
        <v>0</v>
      </c>
      <c r="L435" s="98">
        <v>0</v>
      </c>
      <c r="M435" s="96">
        <v>2420</v>
      </c>
      <c r="N435" s="96">
        <v>0</v>
      </c>
      <c r="O435" s="98">
        <v>2420</v>
      </c>
      <c r="P435" s="98">
        <f t="shared" si="20"/>
        <v>2420</v>
      </c>
      <c r="Q435" s="385">
        <v>0</v>
      </c>
      <c r="R435" s="96">
        <v>0</v>
      </c>
      <c r="S435" s="98">
        <v>0</v>
      </c>
      <c r="T435" s="96">
        <v>0</v>
      </c>
      <c r="U435" s="487" t="s">
        <v>1767</v>
      </c>
      <c r="V435" s="487" t="s">
        <v>34</v>
      </c>
      <c r="W435" s="323" t="s">
        <v>35</v>
      </c>
    </row>
    <row r="436" spans="1:23" s="412" customFormat="1" ht="36" customHeight="1" x14ac:dyDescent="0.2">
      <c r="A436" s="308" t="s">
        <v>1656</v>
      </c>
      <c r="B436" s="387" t="s">
        <v>1814</v>
      </c>
      <c r="C436" s="310">
        <v>2019</v>
      </c>
      <c r="D436" s="357" t="s">
        <v>1814</v>
      </c>
      <c r="E436" s="300" t="s">
        <v>728</v>
      </c>
      <c r="F436" s="300" t="s">
        <v>728</v>
      </c>
      <c r="G436" s="775" t="s">
        <v>1644</v>
      </c>
      <c r="H436" s="95">
        <v>10000</v>
      </c>
      <c r="I436" s="95">
        <v>0</v>
      </c>
      <c r="J436" s="98">
        <v>0</v>
      </c>
      <c r="K436" s="97">
        <v>0</v>
      </c>
      <c r="L436" s="98">
        <v>0</v>
      </c>
      <c r="M436" s="96">
        <v>8265</v>
      </c>
      <c r="N436" s="96">
        <v>0</v>
      </c>
      <c r="O436" s="98">
        <v>8265</v>
      </c>
      <c r="P436" s="98">
        <f t="shared" si="20"/>
        <v>8265</v>
      </c>
      <c r="Q436" s="385">
        <v>0</v>
      </c>
      <c r="R436" s="96">
        <v>1735</v>
      </c>
      <c r="S436" s="98">
        <v>0</v>
      </c>
      <c r="T436" s="96">
        <v>0</v>
      </c>
      <c r="U436" s="357" t="s">
        <v>1768</v>
      </c>
      <c r="V436" s="310" t="s">
        <v>25</v>
      </c>
      <c r="W436" s="323" t="s">
        <v>1184</v>
      </c>
    </row>
    <row r="437" spans="1:23" s="412" customFormat="1" ht="36" customHeight="1" x14ac:dyDescent="0.2">
      <c r="A437" s="308" t="s">
        <v>1658</v>
      </c>
      <c r="B437" s="387" t="s">
        <v>1814</v>
      </c>
      <c r="C437" s="310">
        <v>2019</v>
      </c>
      <c r="D437" s="357" t="s">
        <v>1814</v>
      </c>
      <c r="E437" s="300" t="s">
        <v>728</v>
      </c>
      <c r="F437" s="300" t="s">
        <v>728</v>
      </c>
      <c r="G437" s="775" t="s">
        <v>1646</v>
      </c>
      <c r="H437" s="95">
        <v>45980</v>
      </c>
      <c r="I437" s="95">
        <v>0</v>
      </c>
      <c r="J437" s="98">
        <v>0</v>
      </c>
      <c r="K437" s="97">
        <v>0</v>
      </c>
      <c r="L437" s="98">
        <v>0</v>
      </c>
      <c r="M437" s="96">
        <v>4840</v>
      </c>
      <c r="N437" s="96">
        <v>0</v>
      </c>
      <c r="O437" s="98">
        <v>4840</v>
      </c>
      <c r="P437" s="98">
        <f t="shared" si="20"/>
        <v>4840</v>
      </c>
      <c r="Q437" s="385">
        <v>0</v>
      </c>
      <c r="R437" s="96">
        <v>0</v>
      </c>
      <c r="S437" s="98">
        <v>41140</v>
      </c>
      <c r="T437" s="96">
        <v>0</v>
      </c>
      <c r="U437" s="487" t="s">
        <v>1647</v>
      </c>
      <c r="V437" s="310" t="s">
        <v>25</v>
      </c>
      <c r="W437" s="323" t="s">
        <v>1184</v>
      </c>
    </row>
    <row r="438" spans="1:23" s="412" customFormat="1" ht="59.25" customHeight="1" x14ac:dyDescent="0.2">
      <c r="A438" s="308" t="s">
        <v>1660</v>
      </c>
      <c r="B438" s="387" t="s">
        <v>1814</v>
      </c>
      <c r="C438" s="310">
        <v>2019</v>
      </c>
      <c r="D438" s="357" t="s">
        <v>1814</v>
      </c>
      <c r="E438" s="300" t="s">
        <v>728</v>
      </c>
      <c r="F438" s="300" t="s">
        <v>728</v>
      </c>
      <c r="G438" s="775" t="s">
        <v>1649</v>
      </c>
      <c r="H438" s="95">
        <v>36300</v>
      </c>
      <c r="I438" s="95">
        <v>0</v>
      </c>
      <c r="J438" s="98">
        <v>0</v>
      </c>
      <c r="K438" s="97">
        <v>0</v>
      </c>
      <c r="L438" s="98">
        <v>0</v>
      </c>
      <c r="M438" s="96">
        <v>19244</v>
      </c>
      <c r="N438" s="96">
        <v>0</v>
      </c>
      <c r="O438" s="98">
        <v>19244</v>
      </c>
      <c r="P438" s="98">
        <f t="shared" si="20"/>
        <v>19244</v>
      </c>
      <c r="Q438" s="385">
        <v>0</v>
      </c>
      <c r="R438" s="96">
        <v>116</v>
      </c>
      <c r="S438" s="98">
        <v>16940</v>
      </c>
      <c r="T438" s="96">
        <v>0</v>
      </c>
      <c r="U438" s="357" t="s">
        <v>1769</v>
      </c>
      <c r="V438" s="487" t="s">
        <v>34</v>
      </c>
      <c r="W438" s="323" t="s">
        <v>1184</v>
      </c>
    </row>
    <row r="439" spans="1:23" s="412" customFormat="1" ht="39" customHeight="1" x14ac:dyDescent="0.2">
      <c r="A439" s="308" t="s">
        <v>1662</v>
      </c>
      <c r="B439" s="387" t="s">
        <v>1814</v>
      </c>
      <c r="C439" s="310">
        <v>2019</v>
      </c>
      <c r="D439" s="357" t="s">
        <v>1814</v>
      </c>
      <c r="E439" s="300" t="s">
        <v>787</v>
      </c>
      <c r="F439" s="651" t="s">
        <v>787</v>
      </c>
      <c r="G439" s="775" t="s">
        <v>1651</v>
      </c>
      <c r="H439" s="95">
        <v>20000</v>
      </c>
      <c r="I439" s="95">
        <v>0</v>
      </c>
      <c r="J439" s="98">
        <v>0</v>
      </c>
      <c r="K439" s="97">
        <v>0</v>
      </c>
      <c r="L439" s="98">
        <v>20000</v>
      </c>
      <c r="M439" s="96">
        <v>0</v>
      </c>
      <c r="N439" s="96">
        <v>0</v>
      </c>
      <c r="O439" s="98">
        <v>20000</v>
      </c>
      <c r="P439" s="98">
        <f t="shared" si="20"/>
        <v>20000</v>
      </c>
      <c r="Q439" s="385">
        <v>0</v>
      </c>
      <c r="R439" s="96">
        <v>0</v>
      </c>
      <c r="S439" s="98">
        <v>0</v>
      </c>
      <c r="T439" s="96">
        <v>0</v>
      </c>
      <c r="U439" s="487" t="s">
        <v>1770</v>
      </c>
      <c r="V439" s="487" t="s">
        <v>34</v>
      </c>
      <c r="W439" s="323" t="s">
        <v>1184</v>
      </c>
    </row>
    <row r="440" spans="1:23" s="412" customFormat="1" ht="87.75" customHeight="1" x14ac:dyDescent="0.2">
      <c r="A440" s="308" t="s">
        <v>1664</v>
      </c>
      <c r="B440" s="387" t="s">
        <v>1814</v>
      </c>
      <c r="C440" s="310">
        <v>2019</v>
      </c>
      <c r="D440" s="357" t="s">
        <v>1814</v>
      </c>
      <c r="E440" s="300" t="s">
        <v>787</v>
      </c>
      <c r="F440" s="651" t="s">
        <v>787</v>
      </c>
      <c r="G440" s="775" t="s">
        <v>1654</v>
      </c>
      <c r="H440" s="95">
        <v>348000</v>
      </c>
      <c r="I440" s="95">
        <v>0</v>
      </c>
      <c r="J440" s="98">
        <v>0</v>
      </c>
      <c r="K440" s="97">
        <v>0</v>
      </c>
      <c r="L440" s="98">
        <v>0</v>
      </c>
      <c r="M440" s="96">
        <v>30000</v>
      </c>
      <c r="N440" s="96">
        <v>0</v>
      </c>
      <c r="O440" s="98">
        <v>30000</v>
      </c>
      <c r="P440" s="98">
        <f t="shared" si="20"/>
        <v>30000</v>
      </c>
      <c r="Q440" s="385">
        <v>0</v>
      </c>
      <c r="R440" s="96">
        <v>0</v>
      </c>
      <c r="S440" s="98">
        <v>200000</v>
      </c>
      <c r="T440" s="96">
        <v>118000</v>
      </c>
      <c r="U440" s="357" t="s">
        <v>1771</v>
      </c>
      <c r="V440" s="487" t="s">
        <v>34</v>
      </c>
      <c r="W440" s="323" t="s">
        <v>1184</v>
      </c>
    </row>
    <row r="441" spans="1:23" s="412" customFormat="1" ht="28.5" customHeight="1" x14ac:dyDescent="0.2">
      <c r="A441" s="308" t="s">
        <v>1695</v>
      </c>
      <c r="B441" s="387" t="s">
        <v>1814</v>
      </c>
      <c r="C441" s="310">
        <v>2019</v>
      </c>
      <c r="D441" s="357" t="s">
        <v>1814</v>
      </c>
      <c r="E441" s="300" t="s">
        <v>787</v>
      </c>
      <c r="F441" s="651" t="s">
        <v>787</v>
      </c>
      <c r="G441" s="775" t="s">
        <v>1657</v>
      </c>
      <c r="H441" s="95">
        <v>26126</v>
      </c>
      <c r="I441" s="95">
        <v>0</v>
      </c>
      <c r="J441" s="98">
        <v>0</v>
      </c>
      <c r="K441" s="97">
        <v>0</v>
      </c>
      <c r="L441" s="98">
        <v>0</v>
      </c>
      <c r="M441" s="96">
        <v>26126</v>
      </c>
      <c r="N441" s="96">
        <v>0</v>
      </c>
      <c r="O441" s="98">
        <v>26126</v>
      </c>
      <c r="P441" s="98">
        <f t="shared" si="20"/>
        <v>26126</v>
      </c>
      <c r="Q441" s="385">
        <v>0</v>
      </c>
      <c r="R441" s="96">
        <v>0</v>
      </c>
      <c r="S441" s="98">
        <v>0</v>
      </c>
      <c r="T441" s="96">
        <v>0</v>
      </c>
      <c r="U441" s="487" t="s">
        <v>1652</v>
      </c>
      <c r="V441" s="487" t="s">
        <v>34</v>
      </c>
      <c r="W441" s="323" t="s">
        <v>1679</v>
      </c>
    </row>
    <row r="442" spans="1:23" s="412" customFormat="1" ht="32.25" customHeight="1" x14ac:dyDescent="0.2">
      <c r="A442" s="308" t="s">
        <v>1696</v>
      </c>
      <c r="B442" s="387" t="s">
        <v>1814</v>
      </c>
      <c r="C442" s="310">
        <v>2019</v>
      </c>
      <c r="D442" s="357" t="s">
        <v>1814</v>
      </c>
      <c r="E442" s="300" t="s">
        <v>787</v>
      </c>
      <c r="F442" s="651" t="s">
        <v>787</v>
      </c>
      <c r="G442" s="775" t="s">
        <v>1659</v>
      </c>
      <c r="H442" s="95">
        <v>37600</v>
      </c>
      <c r="I442" s="95">
        <v>0</v>
      </c>
      <c r="J442" s="98">
        <v>0</v>
      </c>
      <c r="K442" s="97">
        <v>0</v>
      </c>
      <c r="L442" s="98">
        <v>10000</v>
      </c>
      <c r="M442" s="96">
        <v>27600</v>
      </c>
      <c r="N442" s="96">
        <v>0</v>
      </c>
      <c r="O442" s="98">
        <v>37600</v>
      </c>
      <c r="P442" s="98">
        <f t="shared" si="20"/>
        <v>37600</v>
      </c>
      <c r="Q442" s="385">
        <v>0</v>
      </c>
      <c r="R442" s="96">
        <v>0</v>
      </c>
      <c r="S442" s="98">
        <v>0</v>
      </c>
      <c r="T442" s="96">
        <v>0</v>
      </c>
      <c r="U442" s="487" t="s">
        <v>1655</v>
      </c>
      <c r="V442" s="487" t="s">
        <v>34</v>
      </c>
      <c r="W442" s="323" t="s">
        <v>1184</v>
      </c>
    </row>
    <row r="443" spans="1:23" s="412" customFormat="1" ht="60.75" customHeight="1" x14ac:dyDescent="0.2">
      <c r="A443" s="308" t="s">
        <v>1697</v>
      </c>
      <c r="B443" s="387" t="s">
        <v>1814</v>
      </c>
      <c r="C443" s="310">
        <v>2019</v>
      </c>
      <c r="D443" s="357" t="s">
        <v>1814</v>
      </c>
      <c r="E443" s="300" t="s">
        <v>787</v>
      </c>
      <c r="F443" s="300" t="s">
        <v>787</v>
      </c>
      <c r="G443" s="775" t="s">
        <v>1661</v>
      </c>
      <c r="H443" s="95">
        <v>16100</v>
      </c>
      <c r="I443" s="95">
        <v>0</v>
      </c>
      <c r="J443" s="98">
        <v>0</v>
      </c>
      <c r="K443" s="97">
        <v>0</v>
      </c>
      <c r="L443" s="98">
        <v>0</v>
      </c>
      <c r="M443" s="96">
        <v>10000</v>
      </c>
      <c r="N443" s="96">
        <v>0</v>
      </c>
      <c r="O443" s="98">
        <v>10000</v>
      </c>
      <c r="P443" s="98">
        <f t="shared" si="20"/>
        <v>10000</v>
      </c>
      <c r="Q443" s="385">
        <v>0</v>
      </c>
      <c r="R443" s="96">
        <v>6100</v>
      </c>
      <c r="S443" s="98">
        <v>0</v>
      </c>
      <c r="T443" s="96">
        <v>0</v>
      </c>
      <c r="U443" s="357" t="s">
        <v>1772</v>
      </c>
      <c r="V443" s="487" t="s">
        <v>34</v>
      </c>
      <c r="W443" s="323" t="s">
        <v>1679</v>
      </c>
    </row>
    <row r="444" spans="1:23" s="412" customFormat="1" ht="57" customHeight="1" x14ac:dyDescent="0.2">
      <c r="A444" s="308" t="s">
        <v>1698</v>
      </c>
      <c r="B444" s="387" t="s">
        <v>1814</v>
      </c>
      <c r="C444" s="310">
        <v>2019</v>
      </c>
      <c r="D444" s="357" t="s">
        <v>1814</v>
      </c>
      <c r="E444" s="300" t="s">
        <v>787</v>
      </c>
      <c r="F444" s="300" t="s">
        <v>787</v>
      </c>
      <c r="G444" s="775" t="s">
        <v>1663</v>
      </c>
      <c r="H444" s="95">
        <v>7548</v>
      </c>
      <c r="I444" s="95">
        <v>0</v>
      </c>
      <c r="J444" s="98">
        <v>0</v>
      </c>
      <c r="K444" s="97">
        <v>0</v>
      </c>
      <c r="L444" s="98">
        <v>0</v>
      </c>
      <c r="M444" s="96">
        <v>4753</v>
      </c>
      <c r="N444" s="96">
        <v>0</v>
      </c>
      <c r="O444" s="98">
        <v>4753</v>
      </c>
      <c r="P444" s="98">
        <f t="shared" si="20"/>
        <v>4753</v>
      </c>
      <c r="Q444" s="385">
        <v>0</v>
      </c>
      <c r="R444" s="96">
        <v>2795</v>
      </c>
      <c r="S444" s="98">
        <v>0</v>
      </c>
      <c r="T444" s="96">
        <v>0</v>
      </c>
      <c r="U444" s="357" t="s">
        <v>1773</v>
      </c>
      <c r="V444" s="487" t="s">
        <v>34</v>
      </c>
      <c r="W444" s="323" t="s">
        <v>1679</v>
      </c>
    </row>
    <row r="445" spans="1:23" s="412" customFormat="1" ht="47.25" customHeight="1" x14ac:dyDescent="0.2">
      <c r="A445" s="308" t="s">
        <v>1699</v>
      </c>
      <c r="B445" s="381" t="s">
        <v>1814</v>
      </c>
      <c r="C445" s="310">
        <v>2019</v>
      </c>
      <c r="D445" s="823" t="s">
        <v>1814</v>
      </c>
      <c r="E445" s="456" t="s">
        <v>787</v>
      </c>
      <c r="F445" s="456" t="s">
        <v>787</v>
      </c>
      <c r="G445" s="777" t="s">
        <v>1665</v>
      </c>
      <c r="H445" s="349">
        <v>11200</v>
      </c>
      <c r="I445" s="349">
        <v>0</v>
      </c>
      <c r="J445" s="213">
        <v>0</v>
      </c>
      <c r="K445" s="402">
        <v>0</v>
      </c>
      <c r="L445" s="213">
        <v>0</v>
      </c>
      <c r="M445" s="383">
        <v>6720</v>
      </c>
      <c r="N445" s="383">
        <v>0</v>
      </c>
      <c r="O445" s="213">
        <v>6720</v>
      </c>
      <c r="P445" s="213">
        <f t="shared" si="20"/>
        <v>6720</v>
      </c>
      <c r="Q445" s="403">
        <v>0</v>
      </c>
      <c r="R445" s="383">
        <v>4480</v>
      </c>
      <c r="S445" s="213">
        <v>0</v>
      </c>
      <c r="T445" s="383">
        <v>0</v>
      </c>
      <c r="U445" s="357" t="s">
        <v>1773</v>
      </c>
      <c r="V445" s="487" t="s">
        <v>34</v>
      </c>
      <c r="W445" s="323" t="s">
        <v>1679</v>
      </c>
    </row>
    <row r="446" spans="1:23" s="412" customFormat="1" ht="60.75" customHeight="1" x14ac:dyDescent="0.2">
      <c r="A446" s="308" t="s">
        <v>1700</v>
      </c>
      <c r="B446" s="387" t="s">
        <v>1814</v>
      </c>
      <c r="C446" s="310">
        <v>2019</v>
      </c>
      <c r="D446" s="357" t="s">
        <v>1814</v>
      </c>
      <c r="E446" s="300" t="s">
        <v>791</v>
      </c>
      <c r="F446" s="651" t="s">
        <v>791</v>
      </c>
      <c r="G446" s="775" t="s">
        <v>1701</v>
      </c>
      <c r="H446" s="95">
        <v>460</v>
      </c>
      <c r="I446" s="95">
        <v>0</v>
      </c>
      <c r="J446" s="98">
        <v>0</v>
      </c>
      <c r="K446" s="97">
        <v>0</v>
      </c>
      <c r="L446" s="98">
        <v>0</v>
      </c>
      <c r="M446" s="96">
        <v>460</v>
      </c>
      <c r="N446" s="96">
        <v>0</v>
      </c>
      <c r="O446" s="98">
        <v>460</v>
      </c>
      <c r="P446" s="213">
        <f t="shared" si="20"/>
        <v>460</v>
      </c>
      <c r="Q446" s="385">
        <v>0</v>
      </c>
      <c r="R446" s="96">
        <v>0</v>
      </c>
      <c r="S446" s="98">
        <v>0</v>
      </c>
      <c r="T446" s="96">
        <v>0</v>
      </c>
      <c r="U446" s="487" t="s">
        <v>1774</v>
      </c>
      <c r="V446" s="487" t="s">
        <v>34</v>
      </c>
      <c r="W446" s="323" t="s">
        <v>1184</v>
      </c>
    </row>
    <row r="447" spans="1:23" s="412" customFormat="1" ht="56.25" customHeight="1" thickBot="1" x14ac:dyDescent="0.25">
      <c r="A447" s="457" t="s">
        <v>1702</v>
      </c>
      <c r="B447" s="822" t="s">
        <v>1814</v>
      </c>
      <c r="C447" s="632">
        <v>2019</v>
      </c>
      <c r="D447" s="824" t="s">
        <v>1814</v>
      </c>
      <c r="E447" s="488" t="s">
        <v>791</v>
      </c>
      <c r="F447" s="680" t="s">
        <v>791</v>
      </c>
      <c r="G447" s="778" t="s">
        <v>1703</v>
      </c>
      <c r="H447" s="404">
        <v>284</v>
      </c>
      <c r="I447" s="404">
        <v>0</v>
      </c>
      <c r="J447" s="405">
        <v>0</v>
      </c>
      <c r="K447" s="406">
        <v>0</v>
      </c>
      <c r="L447" s="405">
        <v>0</v>
      </c>
      <c r="M447" s="407">
        <v>284</v>
      </c>
      <c r="N447" s="407">
        <v>0</v>
      </c>
      <c r="O447" s="405">
        <v>284</v>
      </c>
      <c r="P447" s="165">
        <f t="shared" si="20"/>
        <v>284</v>
      </c>
      <c r="Q447" s="408">
        <v>0</v>
      </c>
      <c r="R447" s="407">
        <v>0</v>
      </c>
      <c r="S447" s="405">
        <v>0</v>
      </c>
      <c r="T447" s="407">
        <v>0</v>
      </c>
      <c r="U447" s="565" t="s">
        <v>1774</v>
      </c>
      <c r="V447" s="565" t="s">
        <v>34</v>
      </c>
      <c r="W447" s="566" t="s">
        <v>1184</v>
      </c>
    </row>
    <row r="448" spans="1:23" ht="42" customHeight="1" thickBot="1" x14ac:dyDescent="0.3">
      <c r="A448" s="207" t="s">
        <v>1784</v>
      </c>
      <c r="B448" s="201" t="s">
        <v>1784</v>
      </c>
      <c r="C448" s="825" t="s">
        <v>1784</v>
      </c>
      <c r="D448" s="295" t="s">
        <v>1784</v>
      </c>
      <c r="E448" s="640" t="s">
        <v>1784</v>
      </c>
      <c r="F448" s="641" t="s">
        <v>1784</v>
      </c>
      <c r="G448" s="713" t="s">
        <v>907</v>
      </c>
      <c r="H448" s="186">
        <f t="shared" ref="H448:T448" si="21">SUM(H314:H447)</f>
        <v>3826950.5291800005</v>
      </c>
      <c r="I448" s="186">
        <f t="shared" si="21"/>
        <v>806192.64648</v>
      </c>
      <c r="J448" s="188">
        <f t="shared" si="21"/>
        <v>75939.004650000003</v>
      </c>
      <c r="K448" s="186">
        <f t="shared" si="21"/>
        <v>73594.110199999996</v>
      </c>
      <c r="L448" s="186">
        <f t="shared" si="21"/>
        <v>361796.76500000001</v>
      </c>
      <c r="M448" s="187">
        <f t="shared" si="21"/>
        <v>696117.14553999994</v>
      </c>
      <c r="N448" s="208">
        <f t="shared" si="21"/>
        <v>436199.65203999984</v>
      </c>
      <c r="O448" s="188">
        <f t="shared" si="21"/>
        <v>734497.37954000011</v>
      </c>
      <c r="P448" s="186">
        <f t="shared" si="21"/>
        <v>1170697.0315799997</v>
      </c>
      <c r="Q448" s="186">
        <f t="shared" si="21"/>
        <v>36750</v>
      </c>
      <c r="R448" s="186">
        <f t="shared" si="21"/>
        <v>390801.79100000008</v>
      </c>
      <c r="S448" s="186">
        <f t="shared" si="21"/>
        <v>1271909.0599999998</v>
      </c>
      <c r="T448" s="186">
        <f t="shared" si="21"/>
        <v>150600</v>
      </c>
      <c r="U448" s="351" t="s">
        <v>1784</v>
      </c>
      <c r="V448" s="189" t="s">
        <v>1784</v>
      </c>
      <c r="W448" s="201" t="s">
        <v>1784</v>
      </c>
    </row>
    <row r="449" spans="1:23" ht="56.25" customHeight="1" x14ac:dyDescent="0.25">
      <c r="A449" s="142" t="s">
        <v>908</v>
      </c>
      <c r="B449" s="163" t="s">
        <v>909</v>
      </c>
      <c r="C449" s="12">
        <v>2014</v>
      </c>
      <c r="D449" s="12" t="s">
        <v>910</v>
      </c>
      <c r="E449" s="134" t="s">
        <v>23</v>
      </c>
      <c r="F449" s="135" t="s">
        <v>23</v>
      </c>
      <c r="G449" s="726" t="s">
        <v>911</v>
      </c>
      <c r="H449" s="28">
        <v>3977.79</v>
      </c>
      <c r="I449" s="19">
        <v>2046.6327200000001</v>
      </c>
      <c r="J449" s="222">
        <v>0</v>
      </c>
      <c r="K449" s="222">
        <v>0</v>
      </c>
      <c r="L449" s="222">
        <v>0</v>
      </c>
      <c r="M449" s="222">
        <v>1931.16</v>
      </c>
      <c r="N449" s="446">
        <v>1931.16</v>
      </c>
      <c r="O449" s="432">
        <v>0</v>
      </c>
      <c r="P449" s="447">
        <f>N449+O449</f>
        <v>1931.16</v>
      </c>
      <c r="Q449" s="446">
        <v>0</v>
      </c>
      <c r="R449" s="222">
        <v>0</v>
      </c>
      <c r="S449" s="222">
        <v>0</v>
      </c>
      <c r="T449" s="222">
        <v>0</v>
      </c>
      <c r="U449" s="303" t="s">
        <v>1183</v>
      </c>
      <c r="V449" s="949" t="s">
        <v>64</v>
      </c>
      <c r="W449" s="232" t="s">
        <v>1184</v>
      </c>
    </row>
    <row r="450" spans="1:23" ht="39.75" customHeight="1" x14ac:dyDescent="0.25">
      <c r="A450" s="142" t="s">
        <v>912</v>
      </c>
      <c r="B450" s="163" t="s">
        <v>913</v>
      </c>
      <c r="C450" s="12">
        <v>2017</v>
      </c>
      <c r="D450" s="12" t="s">
        <v>402</v>
      </c>
      <c r="E450" s="134" t="s">
        <v>914</v>
      </c>
      <c r="F450" s="646" t="s">
        <v>914</v>
      </c>
      <c r="G450" s="727" t="s">
        <v>915</v>
      </c>
      <c r="H450" s="28">
        <v>5046</v>
      </c>
      <c r="I450" s="19">
        <v>212.16783999999998</v>
      </c>
      <c r="J450" s="223">
        <v>3628.84</v>
      </c>
      <c r="K450" s="223">
        <v>1205</v>
      </c>
      <c r="L450" s="223">
        <v>0</v>
      </c>
      <c r="M450" s="223">
        <v>0</v>
      </c>
      <c r="N450" s="447">
        <v>4833.8321999999998</v>
      </c>
      <c r="O450" s="433">
        <v>0</v>
      </c>
      <c r="P450" s="447">
        <f t="shared" ref="P450:P451" si="22">N450+O450</f>
        <v>4833.8321999999998</v>
      </c>
      <c r="Q450" s="447">
        <v>0</v>
      </c>
      <c r="R450" s="223">
        <v>0</v>
      </c>
      <c r="S450" s="223">
        <v>0</v>
      </c>
      <c r="T450" s="223">
        <v>0</v>
      </c>
      <c r="U450" s="303" t="s">
        <v>1180</v>
      </c>
      <c r="V450" s="567" t="s">
        <v>25</v>
      </c>
      <c r="W450" s="232" t="s">
        <v>610</v>
      </c>
    </row>
    <row r="451" spans="1:23" ht="39.75" customHeight="1" thickBot="1" x14ac:dyDescent="0.3">
      <c r="A451" s="133" t="s">
        <v>916</v>
      </c>
      <c r="B451" s="163" t="s">
        <v>917</v>
      </c>
      <c r="C451" s="12">
        <v>2018</v>
      </c>
      <c r="D451" s="12" t="s">
        <v>486</v>
      </c>
      <c r="E451" s="134" t="s">
        <v>23</v>
      </c>
      <c r="F451" s="296" t="s">
        <v>23</v>
      </c>
      <c r="G451" s="727" t="s">
        <v>918</v>
      </c>
      <c r="H451" s="28">
        <v>1000</v>
      </c>
      <c r="I451" s="19">
        <v>0</v>
      </c>
      <c r="J451" s="223">
        <v>0</v>
      </c>
      <c r="K451" s="223">
        <v>0</v>
      </c>
      <c r="L451" s="223">
        <v>0</v>
      </c>
      <c r="M451" s="223">
        <v>1000</v>
      </c>
      <c r="N451" s="447">
        <v>1000</v>
      </c>
      <c r="O451" s="433">
        <v>0</v>
      </c>
      <c r="P451" s="447">
        <f t="shared" si="22"/>
        <v>1000</v>
      </c>
      <c r="Q451" s="447">
        <v>0</v>
      </c>
      <c r="R451" s="223">
        <v>0</v>
      </c>
      <c r="S451" s="223">
        <v>0</v>
      </c>
      <c r="T451" s="223">
        <v>0</v>
      </c>
      <c r="U451" s="303" t="s">
        <v>1181</v>
      </c>
      <c r="V451" s="12" t="s">
        <v>34</v>
      </c>
      <c r="W451" s="232" t="s">
        <v>1182</v>
      </c>
    </row>
    <row r="452" spans="1:23" ht="42" customHeight="1" thickBot="1" x14ac:dyDescent="0.3">
      <c r="A452" s="201" t="s">
        <v>1784</v>
      </c>
      <c r="B452" s="201" t="s">
        <v>1784</v>
      </c>
      <c r="C452" s="295" t="s">
        <v>1784</v>
      </c>
      <c r="D452" s="295" t="s">
        <v>1784</v>
      </c>
      <c r="E452" s="640" t="s">
        <v>1784</v>
      </c>
      <c r="F452" s="641" t="s">
        <v>1784</v>
      </c>
      <c r="G452" s="713" t="s">
        <v>919</v>
      </c>
      <c r="H452" s="186">
        <f t="shared" ref="H452:T452" si="23">SUM(H449:H451)</f>
        <v>10023.790000000001</v>
      </c>
      <c r="I452" s="187">
        <f t="shared" si="23"/>
        <v>2258.8005600000001</v>
      </c>
      <c r="J452" s="186">
        <f t="shared" si="23"/>
        <v>3628.84</v>
      </c>
      <c r="K452" s="186">
        <f t="shared" si="23"/>
        <v>1205</v>
      </c>
      <c r="L452" s="186">
        <f t="shared" si="23"/>
        <v>0</v>
      </c>
      <c r="M452" s="187">
        <f t="shared" si="23"/>
        <v>2931.16</v>
      </c>
      <c r="N452" s="208">
        <f t="shared" si="23"/>
        <v>7764.9921999999997</v>
      </c>
      <c r="O452" s="188">
        <f t="shared" si="23"/>
        <v>0</v>
      </c>
      <c r="P452" s="186">
        <f t="shared" si="23"/>
        <v>7764.9921999999997</v>
      </c>
      <c r="Q452" s="186">
        <f t="shared" si="23"/>
        <v>0</v>
      </c>
      <c r="R452" s="186">
        <f t="shared" si="23"/>
        <v>0</v>
      </c>
      <c r="S452" s="186">
        <f t="shared" si="23"/>
        <v>0</v>
      </c>
      <c r="T452" s="186">
        <f t="shared" si="23"/>
        <v>0</v>
      </c>
      <c r="U452" s="189" t="s">
        <v>1784</v>
      </c>
      <c r="V452" s="189" t="s">
        <v>1784</v>
      </c>
      <c r="W452" s="201" t="s">
        <v>1784</v>
      </c>
    </row>
    <row r="453" spans="1:23" ht="64.5" customHeight="1" thickBot="1" x14ac:dyDescent="0.3">
      <c r="A453" s="127" t="s">
        <v>920</v>
      </c>
      <c r="B453" s="171" t="s">
        <v>921</v>
      </c>
      <c r="C453" s="116">
        <v>2017</v>
      </c>
      <c r="D453" s="116" t="s">
        <v>922</v>
      </c>
      <c r="E453" s="166" t="s">
        <v>923</v>
      </c>
      <c r="F453" s="643" t="s">
        <v>923</v>
      </c>
      <c r="G453" s="779" t="s">
        <v>924</v>
      </c>
      <c r="H453" s="110">
        <v>550</v>
      </c>
      <c r="I453" s="111">
        <v>397.09199999999998</v>
      </c>
      <c r="J453" s="20">
        <v>0</v>
      </c>
      <c r="K453" s="112">
        <v>0</v>
      </c>
      <c r="L453" s="21">
        <v>152.90799999999999</v>
      </c>
      <c r="M453" s="193">
        <v>0</v>
      </c>
      <c r="N453" s="27">
        <v>152.90800000000002</v>
      </c>
      <c r="O453" s="194">
        <v>0</v>
      </c>
      <c r="P453" s="5">
        <f>N453+O453</f>
        <v>152.90800000000002</v>
      </c>
      <c r="Q453" s="5">
        <v>0</v>
      </c>
      <c r="R453" s="21">
        <v>0</v>
      </c>
      <c r="S453" s="21">
        <v>0</v>
      </c>
      <c r="T453" s="21">
        <v>0</v>
      </c>
      <c r="U453" s="116" t="s">
        <v>1784</v>
      </c>
      <c r="V453" s="113" t="s">
        <v>64</v>
      </c>
      <c r="W453" s="224" t="s">
        <v>1343</v>
      </c>
    </row>
    <row r="454" spans="1:23" ht="42" customHeight="1" thickBot="1" x14ac:dyDescent="0.3">
      <c r="A454" s="201" t="s">
        <v>1784</v>
      </c>
      <c r="B454" s="201" t="s">
        <v>1784</v>
      </c>
      <c r="C454" s="295" t="s">
        <v>1784</v>
      </c>
      <c r="D454" s="295" t="s">
        <v>1784</v>
      </c>
      <c r="E454" s="640" t="s">
        <v>1784</v>
      </c>
      <c r="F454" s="681" t="s">
        <v>1784</v>
      </c>
      <c r="G454" s="713" t="s">
        <v>925</v>
      </c>
      <c r="H454" s="186">
        <f t="shared" ref="H454:T454" si="24">SUM(H453:H453)</f>
        <v>550</v>
      </c>
      <c r="I454" s="186">
        <f t="shared" si="24"/>
        <v>397.09199999999998</v>
      </c>
      <c r="J454" s="188">
        <f t="shared" si="24"/>
        <v>0</v>
      </c>
      <c r="K454" s="186">
        <f t="shared" si="24"/>
        <v>0</v>
      </c>
      <c r="L454" s="186">
        <f t="shared" si="24"/>
        <v>152.90799999999999</v>
      </c>
      <c r="M454" s="187">
        <f t="shared" si="24"/>
        <v>0</v>
      </c>
      <c r="N454" s="208">
        <f t="shared" si="24"/>
        <v>152.90800000000002</v>
      </c>
      <c r="O454" s="188">
        <f t="shared" si="24"/>
        <v>0</v>
      </c>
      <c r="P454" s="186">
        <f t="shared" si="24"/>
        <v>152.90800000000002</v>
      </c>
      <c r="Q454" s="186">
        <f t="shared" si="24"/>
        <v>0</v>
      </c>
      <c r="R454" s="186">
        <f t="shared" si="24"/>
        <v>0</v>
      </c>
      <c r="S454" s="186">
        <f t="shared" si="24"/>
        <v>0</v>
      </c>
      <c r="T454" s="186">
        <f t="shared" si="24"/>
        <v>0</v>
      </c>
      <c r="U454" s="361" t="s">
        <v>1784</v>
      </c>
      <c r="V454" s="189" t="s">
        <v>1784</v>
      </c>
      <c r="W454" s="201" t="s">
        <v>1784</v>
      </c>
    </row>
    <row r="455" spans="1:23" s="415" customFormat="1" ht="71.25" customHeight="1" x14ac:dyDescent="0.2">
      <c r="A455" s="324" t="s">
        <v>926</v>
      </c>
      <c r="B455" s="325" t="s">
        <v>927</v>
      </c>
      <c r="C455" s="326">
        <v>2017</v>
      </c>
      <c r="D455" s="826" t="s">
        <v>129</v>
      </c>
      <c r="E455" s="682" t="s">
        <v>23</v>
      </c>
      <c r="F455" s="683" t="s">
        <v>23</v>
      </c>
      <c r="G455" s="780" t="s">
        <v>928</v>
      </c>
      <c r="H455" s="279">
        <v>8610.36</v>
      </c>
      <c r="I455" s="279">
        <v>0</v>
      </c>
      <c r="J455" s="280">
        <v>314.60000000000002</v>
      </c>
      <c r="K455" s="281">
        <v>0</v>
      </c>
      <c r="L455" s="280">
        <v>5270.76</v>
      </c>
      <c r="M455" s="282">
        <v>1815</v>
      </c>
      <c r="N455" s="280">
        <v>8791.86</v>
      </c>
      <c r="O455" s="283">
        <v>-1391.5</v>
      </c>
      <c r="P455" s="284">
        <f>N455+O455</f>
        <v>7400.3600000000006</v>
      </c>
      <c r="Q455" s="280">
        <v>0</v>
      </c>
      <c r="R455" s="285">
        <v>0</v>
      </c>
      <c r="S455" s="285">
        <v>1210</v>
      </c>
      <c r="T455" s="286">
        <v>0</v>
      </c>
      <c r="U455" s="287" t="s">
        <v>1361</v>
      </c>
      <c r="V455" s="327" t="s">
        <v>64</v>
      </c>
      <c r="W455" s="471" t="s">
        <v>1460</v>
      </c>
    </row>
    <row r="456" spans="1:23" ht="53.25" customHeight="1" thickBot="1" x14ac:dyDescent="0.3">
      <c r="A456" s="133" t="s">
        <v>929</v>
      </c>
      <c r="B456" s="163" t="s">
        <v>1461</v>
      </c>
      <c r="C456" s="12">
        <v>2018</v>
      </c>
      <c r="D456" s="373" t="s">
        <v>1817</v>
      </c>
      <c r="E456" s="134" t="s">
        <v>23</v>
      </c>
      <c r="F456" s="134" t="s">
        <v>23</v>
      </c>
      <c r="G456" s="727" t="s">
        <v>930</v>
      </c>
      <c r="H456" s="28">
        <v>7871</v>
      </c>
      <c r="I456" s="28">
        <v>0</v>
      </c>
      <c r="J456" s="30">
        <v>0</v>
      </c>
      <c r="K456" s="59">
        <v>0</v>
      </c>
      <c r="L456" s="30">
        <v>0</v>
      </c>
      <c r="M456" s="29">
        <v>4653.75</v>
      </c>
      <c r="N456" s="9">
        <v>4653.75</v>
      </c>
      <c r="O456" s="25">
        <v>0</v>
      </c>
      <c r="P456" s="9">
        <f>N456+O456</f>
        <v>4653.75</v>
      </c>
      <c r="Q456" s="83">
        <v>0</v>
      </c>
      <c r="R456" s="29">
        <v>0</v>
      </c>
      <c r="S456" s="30">
        <v>3217.25</v>
      </c>
      <c r="T456" s="29">
        <v>0</v>
      </c>
      <c r="U456" s="113" t="s">
        <v>1784</v>
      </c>
      <c r="V456" s="12" t="s">
        <v>34</v>
      </c>
      <c r="W456" s="224" t="s">
        <v>1184</v>
      </c>
    </row>
    <row r="457" spans="1:23" ht="42" customHeight="1" thickBot="1" x14ac:dyDescent="0.3">
      <c r="A457" s="201" t="s">
        <v>1784</v>
      </c>
      <c r="B457" s="201" t="s">
        <v>1784</v>
      </c>
      <c r="C457" s="295" t="s">
        <v>1784</v>
      </c>
      <c r="D457" s="295" t="s">
        <v>1784</v>
      </c>
      <c r="E457" s="640" t="s">
        <v>1784</v>
      </c>
      <c r="F457" s="681" t="s">
        <v>1784</v>
      </c>
      <c r="G457" s="713" t="s">
        <v>931</v>
      </c>
      <c r="H457" s="186">
        <f t="shared" ref="H457:T457" si="25">SUM(H455:H456)</f>
        <v>16481.36</v>
      </c>
      <c r="I457" s="186">
        <f t="shared" si="25"/>
        <v>0</v>
      </c>
      <c r="J457" s="188">
        <f t="shared" si="25"/>
        <v>314.60000000000002</v>
      </c>
      <c r="K457" s="186">
        <f t="shared" si="25"/>
        <v>0</v>
      </c>
      <c r="L457" s="186">
        <f t="shared" si="25"/>
        <v>5270.76</v>
      </c>
      <c r="M457" s="187">
        <f t="shared" si="25"/>
        <v>6468.75</v>
      </c>
      <c r="N457" s="208">
        <f t="shared" si="25"/>
        <v>13445.61</v>
      </c>
      <c r="O457" s="188">
        <f t="shared" si="25"/>
        <v>-1391.5</v>
      </c>
      <c r="P457" s="186">
        <f t="shared" si="25"/>
        <v>12054.11</v>
      </c>
      <c r="Q457" s="186">
        <f t="shared" si="25"/>
        <v>0</v>
      </c>
      <c r="R457" s="186">
        <f t="shared" si="25"/>
        <v>0</v>
      </c>
      <c r="S457" s="186">
        <f t="shared" si="25"/>
        <v>4427.25</v>
      </c>
      <c r="T457" s="186">
        <f t="shared" si="25"/>
        <v>0</v>
      </c>
      <c r="U457" s="351" t="s">
        <v>1784</v>
      </c>
      <c r="V457" s="189" t="s">
        <v>1784</v>
      </c>
      <c r="W457" s="201" t="s">
        <v>1784</v>
      </c>
    </row>
    <row r="458" spans="1:23" s="533" customFormat="1" ht="33.75" customHeight="1" x14ac:dyDescent="0.2">
      <c r="A458" s="546" t="s">
        <v>932</v>
      </c>
      <c r="B458" s="547" t="s">
        <v>933</v>
      </c>
      <c r="C458" s="529">
        <v>2017</v>
      </c>
      <c r="D458" s="684" t="s">
        <v>129</v>
      </c>
      <c r="E458" s="685" t="s">
        <v>934</v>
      </c>
      <c r="F458" s="816" t="s">
        <v>934</v>
      </c>
      <c r="G458" s="802" t="s">
        <v>935</v>
      </c>
      <c r="H458" s="548">
        <v>2023.6510000000001</v>
      </c>
      <c r="I458" s="548">
        <v>2023.6510000000001</v>
      </c>
      <c r="J458" s="428">
        <v>0</v>
      </c>
      <c r="K458" s="549">
        <v>0</v>
      </c>
      <c r="L458" s="428">
        <v>0</v>
      </c>
      <c r="M458" s="550">
        <v>0</v>
      </c>
      <c r="N458" s="539">
        <v>976.35</v>
      </c>
      <c r="O458" s="218">
        <v>-976.35</v>
      </c>
      <c r="P458" s="428">
        <f t="shared" ref="P458:P524" si="26">N458+O458</f>
        <v>0</v>
      </c>
      <c r="Q458" s="428">
        <v>0</v>
      </c>
      <c r="R458" s="551">
        <v>0</v>
      </c>
      <c r="S458" s="428">
        <v>0</v>
      </c>
      <c r="T458" s="550">
        <v>0</v>
      </c>
      <c r="U458" s="544" t="s">
        <v>1341</v>
      </c>
      <c r="V458" s="476" t="s">
        <v>77</v>
      </c>
      <c r="W458" s="477" t="s">
        <v>1784</v>
      </c>
    </row>
    <row r="459" spans="1:23" ht="33.75" customHeight="1" x14ac:dyDescent="0.25">
      <c r="A459" s="130" t="s">
        <v>936</v>
      </c>
      <c r="B459" s="439" t="s">
        <v>937</v>
      </c>
      <c r="C459" s="11">
        <v>2017</v>
      </c>
      <c r="D459" s="11" t="s">
        <v>129</v>
      </c>
      <c r="E459" s="157" t="s">
        <v>938</v>
      </c>
      <c r="F459" s="157" t="s">
        <v>938</v>
      </c>
      <c r="G459" s="803" t="s">
        <v>939</v>
      </c>
      <c r="H459" s="6">
        <v>6900</v>
      </c>
      <c r="I459" s="6">
        <v>3391.8398999999999</v>
      </c>
      <c r="J459" s="8">
        <v>0</v>
      </c>
      <c r="K459" s="90">
        <v>0</v>
      </c>
      <c r="L459" s="8">
        <v>0</v>
      </c>
      <c r="M459" s="7">
        <v>0</v>
      </c>
      <c r="N459" s="27">
        <v>3508.16</v>
      </c>
      <c r="O459" s="24">
        <v>0</v>
      </c>
      <c r="P459" s="27">
        <f t="shared" si="26"/>
        <v>3508.16</v>
      </c>
      <c r="Q459" s="27">
        <v>0</v>
      </c>
      <c r="R459" s="51">
        <v>0</v>
      </c>
      <c r="S459" s="8">
        <v>0</v>
      </c>
      <c r="T459" s="7">
        <v>0</v>
      </c>
      <c r="U459" s="328" t="s">
        <v>1784</v>
      </c>
      <c r="V459" s="12" t="s">
        <v>64</v>
      </c>
      <c r="W459" s="224" t="s">
        <v>1179</v>
      </c>
    </row>
    <row r="460" spans="1:23" s="533" customFormat="1" ht="33.75" customHeight="1" x14ac:dyDescent="0.2">
      <c r="A460" s="474" t="s">
        <v>940</v>
      </c>
      <c r="B460" s="552" t="s">
        <v>941</v>
      </c>
      <c r="C460" s="476">
        <v>2017</v>
      </c>
      <c r="D460" s="476" t="s">
        <v>129</v>
      </c>
      <c r="E460" s="494" t="s">
        <v>942</v>
      </c>
      <c r="F460" s="494" t="s">
        <v>942</v>
      </c>
      <c r="G460" s="804" t="s">
        <v>943</v>
      </c>
      <c r="H460" s="495">
        <v>4932.1590999999999</v>
      </c>
      <c r="I460" s="495">
        <v>4932.1590999999999</v>
      </c>
      <c r="J460" s="424">
        <v>0</v>
      </c>
      <c r="K460" s="425">
        <v>0</v>
      </c>
      <c r="L460" s="424">
        <v>0</v>
      </c>
      <c r="M460" s="426">
        <v>0</v>
      </c>
      <c r="N460" s="530">
        <v>67.84</v>
      </c>
      <c r="O460" s="215">
        <v>-67.84</v>
      </c>
      <c r="P460" s="424">
        <f t="shared" si="26"/>
        <v>0</v>
      </c>
      <c r="Q460" s="424">
        <v>0</v>
      </c>
      <c r="R460" s="501">
        <v>0</v>
      </c>
      <c r="S460" s="424">
        <v>0</v>
      </c>
      <c r="T460" s="426">
        <v>0</v>
      </c>
      <c r="U460" s="525" t="s">
        <v>1341</v>
      </c>
      <c r="V460" s="476" t="s">
        <v>77</v>
      </c>
      <c r="W460" s="477" t="s">
        <v>1784</v>
      </c>
    </row>
    <row r="461" spans="1:23" ht="33.75" customHeight="1" x14ac:dyDescent="0.25">
      <c r="A461" s="130" t="s">
        <v>944</v>
      </c>
      <c r="B461" s="439" t="s">
        <v>945</v>
      </c>
      <c r="C461" s="11">
        <v>2017</v>
      </c>
      <c r="D461" s="11" t="s">
        <v>129</v>
      </c>
      <c r="E461" s="157" t="s">
        <v>946</v>
      </c>
      <c r="F461" s="157" t="s">
        <v>946</v>
      </c>
      <c r="G461" s="805" t="s">
        <v>947</v>
      </c>
      <c r="H461" s="6">
        <v>7900</v>
      </c>
      <c r="I461" s="6">
        <v>0</v>
      </c>
      <c r="J461" s="8">
        <v>0</v>
      </c>
      <c r="K461" s="90">
        <v>7900</v>
      </c>
      <c r="L461" s="8">
        <v>0</v>
      </c>
      <c r="M461" s="7">
        <v>0</v>
      </c>
      <c r="N461" s="27">
        <v>7900</v>
      </c>
      <c r="O461" s="24">
        <v>0</v>
      </c>
      <c r="P461" s="27">
        <f t="shared" si="26"/>
        <v>7900</v>
      </c>
      <c r="Q461" s="27">
        <v>0</v>
      </c>
      <c r="R461" s="51">
        <v>0</v>
      </c>
      <c r="S461" s="8">
        <v>0</v>
      </c>
      <c r="T461" s="7">
        <v>0</v>
      </c>
      <c r="U461" s="12" t="s">
        <v>1784</v>
      </c>
      <c r="V461" s="12" t="s">
        <v>34</v>
      </c>
      <c r="W461" s="224" t="s">
        <v>1184</v>
      </c>
    </row>
    <row r="462" spans="1:23" ht="33.75" customHeight="1" x14ac:dyDescent="0.25">
      <c r="A462" s="130" t="s">
        <v>948</v>
      </c>
      <c r="B462" s="439" t="s">
        <v>949</v>
      </c>
      <c r="C462" s="11">
        <v>2017</v>
      </c>
      <c r="D462" s="11" t="s">
        <v>129</v>
      </c>
      <c r="E462" s="157" t="s">
        <v>950</v>
      </c>
      <c r="F462" s="157" t="s">
        <v>950</v>
      </c>
      <c r="G462" s="805" t="s">
        <v>951</v>
      </c>
      <c r="H462" s="6">
        <v>1400</v>
      </c>
      <c r="I462" s="6">
        <v>0</v>
      </c>
      <c r="J462" s="8">
        <v>0</v>
      </c>
      <c r="K462" s="90">
        <v>0</v>
      </c>
      <c r="L462" s="8">
        <v>1000</v>
      </c>
      <c r="M462" s="7">
        <v>0</v>
      </c>
      <c r="N462" s="27">
        <v>1000</v>
      </c>
      <c r="O462" s="24">
        <v>0</v>
      </c>
      <c r="P462" s="27">
        <f t="shared" si="26"/>
        <v>1000</v>
      </c>
      <c r="Q462" s="27">
        <v>0</v>
      </c>
      <c r="R462" s="51">
        <v>400</v>
      </c>
      <c r="S462" s="8">
        <v>0</v>
      </c>
      <c r="T462" s="7">
        <v>0</v>
      </c>
      <c r="U462" s="113" t="s">
        <v>1784</v>
      </c>
      <c r="V462" s="12" t="s">
        <v>34</v>
      </c>
      <c r="W462" s="224" t="s">
        <v>610</v>
      </c>
    </row>
    <row r="463" spans="1:23" ht="33.75" customHeight="1" x14ac:dyDescent="0.25">
      <c r="A463" s="130" t="s">
        <v>952</v>
      </c>
      <c r="B463" s="441" t="s">
        <v>953</v>
      </c>
      <c r="C463" s="12">
        <v>2017</v>
      </c>
      <c r="D463" s="12" t="s">
        <v>129</v>
      </c>
      <c r="E463" s="134" t="s">
        <v>950</v>
      </c>
      <c r="F463" s="134" t="s">
        <v>950</v>
      </c>
      <c r="G463" s="810" t="s">
        <v>954</v>
      </c>
      <c r="H463" s="28">
        <v>1400</v>
      </c>
      <c r="I463" s="28">
        <v>0</v>
      </c>
      <c r="J463" s="30">
        <v>0</v>
      </c>
      <c r="K463" s="59">
        <v>0</v>
      </c>
      <c r="L463" s="30">
        <v>1200</v>
      </c>
      <c r="M463" s="29">
        <v>0</v>
      </c>
      <c r="N463" s="9">
        <v>1200</v>
      </c>
      <c r="O463" s="25">
        <v>0</v>
      </c>
      <c r="P463" s="9">
        <f t="shared" si="26"/>
        <v>1200</v>
      </c>
      <c r="Q463" s="9">
        <v>0</v>
      </c>
      <c r="R463" s="53">
        <v>200</v>
      </c>
      <c r="S463" s="30">
        <v>0</v>
      </c>
      <c r="T463" s="29">
        <v>0</v>
      </c>
      <c r="U463" s="113" t="s">
        <v>1784</v>
      </c>
      <c r="V463" s="12" t="s">
        <v>34</v>
      </c>
      <c r="W463" s="224" t="s">
        <v>610</v>
      </c>
    </row>
    <row r="464" spans="1:23" s="423" customFormat="1" ht="57.75" customHeight="1" x14ac:dyDescent="0.2">
      <c r="A464" s="534" t="s">
        <v>955</v>
      </c>
      <c r="B464" s="553" t="s">
        <v>956</v>
      </c>
      <c r="C464" s="554">
        <v>2017</v>
      </c>
      <c r="D464" s="554" t="s">
        <v>129</v>
      </c>
      <c r="E464" s="838" t="s">
        <v>957</v>
      </c>
      <c r="F464" s="838" t="s">
        <v>957</v>
      </c>
      <c r="G464" s="839" t="s">
        <v>958</v>
      </c>
      <c r="H464" s="555">
        <v>0</v>
      </c>
      <c r="I464" s="555">
        <v>0</v>
      </c>
      <c r="J464" s="539">
        <v>0</v>
      </c>
      <c r="K464" s="556">
        <v>0</v>
      </c>
      <c r="L464" s="539">
        <v>0</v>
      </c>
      <c r="M464" s="557">
        <v>0</v>
      </c>
      <c r="N464" s="539">
        <v>629.85</v>
      </c>
      <c r="O464" s="218">
        <v>-629.85</v>
      </c>
      <c r="P464" s="539">
        <f t="shared" si="26"/>
        <v>0</v>
      </c>
      <c r="Q464" s="539">
        <v>0</v>
      </c>
      <c r="R464" s="558">
        <v>0</v>
      </c>
      <c r="S464" s="539">
        <v>0</v>
      </c>
      <c r="T464" s="557">
        <v>0</v>
      </c>
      <c r="U464" s="516" t="s">
        <v>1784</v>
      </c>
      <c r="V464" s="515" t="s">
        <v>1167</v>
      </c>
      <c r="W464" s="540" t="s">
        <v>1784</v>
      </c>
    </row>
    <row r="465" spans="1:23" s="533" customFormat="1" ht="33.75" customHeight="1" x14ac:dyDescent="0.2">
      <c r="A465" s="474" t="s">
        <v>959</v>
      </c>
      <c r="B465" s="547" t="s">
        <v>960</v>
      </c>
      <c r="C465" s="529">
        <v>2017</v>
      </c>
      <c r="D465" s="529" t="s">
        <v>129</v>
      </c>
      <c r="E465" s="494" t="s">
        <v>961</v>
      </c>
      <c r="F465" s="494" t="s">
        <v>961</v>
      </c>
      <c r="G465" s="804" t="s">
        <v>962</v>
      </c>
      <c r="H465" s="548">
        <v>4413.2322999999997</v>
      </c>
      <c r="I465" s="548">
        <v>4413.2322999999997</v>
      </c>
      <c r="J465" s="428">
        <v>0</v>
      </c>
      <c r="K465" s="549">
        <v>0</v>
      </c>
      <c r="L465" s="428">
        <v>0</v>
      </c>
      <c r="M465" s="550">
        <v>0</v>
      </c>
      <c r="N465" s="539">
        <v>86.77</v>
      </c>
      <c r="O465" s="218">
        <v>-86.77</v>
      </c>
      <c r="P465" s="428">
        <f t="shared" si="26"/>
        <v>0</v>
      </c>
      <c r="Q465" s="428">
        <v>0</v>
      </c>
      <c r="R465" s="551">
        <v>0</v>
      </c>
      <c r="S465" s="428">
        <v>0</v>
      </c>
      <c r="T465" s="550">
        <v>0</v>
      </c>
      <c r="U465" s="509" t="s">
        <v>1341</v>
      </c>
      <c r="V465" s="476" t="s">
        <v>77</v>
      </c>
      <c r="W465" s="477" t="s">
        <v>1784</v>
      </c>
    </row>
    <row r="466" spans="1:23" s="533" customFormat="1" ht="33.75" customHeight="1" x14ac:dyDescent="0.2">
      <c r="A466" s="474" t="s">
        <v>963</v>
      </c>
      <c r="B466" s="547" t="s">
        <v>964</v>
      </c>
      <c r="C466" s="529">
        <v>2017</v>
      </c>
      <c r="D466" s="529" t="s">
        <v>148</v>
      </c>
      <c r="E466" s="663" t="s">
        <v>965</v>
      </c>
      <c r="F466" s="663" t="s">
        <v>965</v>
      </c>
      <c r="G466" s="807" t="s">
        <v>966</v>
      </c>
      <c r="H466" s="548">
        <v>1202.317</v>
      </c>
      <c r="I466" s="548">
        <v>1202.317</v>
      </c>
      <c r="J466" s="428">
        <v>0</v>
      </c>
      <c r="K466" s="549">
        <v>0</v>
      </c>
      <c r="L466" s="428">
        <v>0</v>
      </c>
      <c r="M466" s="550">
        <v>0</v>
      </c>
      <c r="N466" s="539">
        <v>15.622999999999999</v>
      </c>
      <c r="O466" s="218">
        <v>-15.622999999999999</v>
      </c>
      <c r="P466" s="428">
        <f t="shared" si="26"/>
        <v>0</v>
      </c>
      <c r="Q466" s="428">
        <v>0</v>
      </c>
      <c r="R466" s="551">
        <v>0</v>
      </c>
      <c r="S466" s="428">
        <v>0</v>
      </c>
      <c r="T466" s="550">
        <v>0</v>
      </c>
      <c r="U466" s="509" t="s">
        <v>1341</v>
      </c>
      <c r="V466" s="476" t="s">
        <v>77</v>
      </c>
      <c r="W466" s="477" t="s">
        <v>1784</v>
      </c>
    </row>
    <row r="467" spans="1:23" s="423" customFormat="1" ht="50.25" customHeight="1" x14ac:dyDescent="0.2">
      <c r="A467" s="443" t="s">
        <v>967</v>
      </c>
      <c r="B467" s="440" t="s">
        <v>968</v>
      </c>
      <c r="C467" s="146">
        <v>2017</v>
      </c>
      <c r="D467" s="146" t="s">
        <v>969</v>
      </c>
      <c r="E467" s="155" t="s">
        <v>23</v>
      </c>
      <c r="F467" s="155" t="s">
        <v>23</v>
      </c>
      <c r="G467" s="808" t="s">
        <v>970</v>
      </c>
      <c r="H467" s="148">
        <v>75069.149999999994</v>
      </c>
      <c r="I467" s="148">
        <v>75069.149999999994</v>
      </c>
      <c r="J467" s="88">
        <v>0</v>
      </c>
      <c r="K467" s="156">
        <v>0</v>
      </c>
      <c r="L467" s="88">
        <v>0</v>
      </c>
      <c r="M467" s="89">
        <v>0</v>
      </c>
      <c r="N467" s="74">
        <v>0</v>
      </c>
      <c r="O467" s="24">
        <v>0</v>
      </c>
      <c r="P467" s="74">
        <f t="shared" si="26"/>
        <v>0</v>
      </c>
      <c r="Q467" s="74">
        <v>0</v>
      </c>
      <c r="R467" s="149">
        <v>0</v>
      </c>
      <c r="S467" s="88">
        <v>0</v>
      </c>
      <c r="T467" s="89">
        <v>0</v>
      </c>
      <c r="U467" s="329" t="s">
        <v>1784</v>
      </c>
      <c r="V467" s="137" t="s">
        <v>77</v>
      </c>
      <c r="W467" s="136" t="s">
        <v>1784</v>
      </c>
    </row>
    <row r="468" spans="1:23" s="533" customFormat="1" ht="32.25" customHeight="1" x14ac:dyDescent="0.2">
      <c r="A468" s="474" t="s">
        <v>971</v>
      </c>
      <c r="B468" s="547" t="s">
        <v>972</v>
      </c>
      <c r="C468" s="529">
        <v>2017</v>
      </c>
      <c r="D468" s="529" t="s">
        <v>148</v>
      </c>
      <c r="E468" s="663" t="s">
        <v>973</v>
      </c>
      <c r="F468" s="663" t="s">
        <v>973</v>
      </c>
      <c r="G468" s="807" t="s">
        <v>974</v>
      </c>
      <c r="H468" s="548">
        <v>1924.011</v>
      </c>
      <c r="I468" s="548">
        <v>1924.011</v>
      </c>
      <c r="J468" s="428">
        <v>0</v>
      </c>
      <c r="K468" s="549">
        <v>0</v>
      </c>
      <c r="L468" s="428">
        <v>0</v>
      </c>
      <c r="M468" s="550">
        <v>0</v>
      </c>
      <c r="N468" s="539">
        <v>76.010000000000005</v>
      </c>
      <c r="O468" s="218">
        <v>-76.010000000000005</v>
      </c>
      <c r="P468" s="428">
        <f t="shared" si="26"/>
        <v>0</v>
      </c>
      <c r="Q468" s="428">
        <v>0</v>
      </c>
      <c r="R468" s="551">
        <v>0</v>
      </c>
      <c r="S468" s="428">
        <v>0</v>
      </c>
      <c r="T468" s="550">
        <v>0</v>
      </c>
      <c r="U468" s="509" t="s">
        <v>1341</v>
      </c>
      <c r="V468" s="476" t="s">
        <v>77</v>
      </c>
      <c r="W468" s="477" t="s">
        <v>1784</v>
      </c>
    </row>
    <row r="469" spans="1:23" ht="32.25" customHeight="1" x14ac:dyDescent="0.25">
      <c r="A469" s="344" t="s">
        <v>975</v>
      </c>
      <c r="B469" s="840" t="s">
        <v>976</v>
      </c>
      <c r="C469" s="841">
        <v>2017</v>
      </c>
      <c r="D469" s="841" t="s">
        <v>148</v>
      </c>
      <c r="E469" s="842" t="s">
        <v>977</v>
      </c>
      <c r="F469" s="842" t="s">
        <v>977</v>
      </c>
      <c r="G469" s="843" t="s">
        <v>978</v>
      </c>
      <c r="H469" s="832">
        <v>14000</v>
      </c>
      <c r="I469" s="832">
        <v>0</v>
      </c>
      <c r="J469" s="844">
        <v>0</v>
      </c>
      <c r="K469" s="845">
        <v>0</v>
      </c>
      <c r="L469" s="844">
        <v>14000</v>
      </c>
      <c r="M469" s="846">
        <v>0</v>
      </c>
      <c r="N469" s="844">
        <v>6900</v>
      </c>
      <c r="O469" s="583">
        <v>7100</v>
      </c>
      <c r="P469" s="844">
        <f t="shared" si="26"/>
        <v>14000</v>
      </c>
      <c r="Q469" s="844">
        <v>0</v>
      </c>
      <c r="R469" s="847">
        <v>0</v>
      </c>
      <c r="S469" s="844">
        <v>0</v>
      </c>
      <c r="T469" s="846">
        <v>0</v>
      </c>
      <c r="U469" s="828" t="s">
        <v>1151</v>
      </c>
      <c r="V469" s="461" t="s">
        <v>34</v>
      </c>
      <c r="W469" s="464" t="s">
        <v>610</v>
      </c>
    </row>
    <row r="470" spans="1:23" s="423" customFormat="1" ht="44.25" customHeight="1" x14ac:dyDescent="0.2">
      <c r="A470" s="443" t="s">
        <v>979</v>
      </c>
      <c r="B470" s="440" t="s">
        <v>980</v>
      </c>
      <c r="C470" s="146">
        <v>2017</v>
      </c>
      <c r="D470" s="146" t="s">
        <v>148</v>
      </c>
      <c r="E470" s="155" t="s">
        <v>942</v>
      </c>
      <c r="F470" s="155" t="s">
        <v>942</v>
      </c>
      <c r="G470" s="808" t="s">
        <v>981</v>
      </c>
      <c r="H470" s="148">
        <v>2300</v>
      </c>
      <c r="I470" s="148">
        <v>2300</v>
      </c>
      <c r="J470" s="88">
        <v>0</v>
      </c>
      <c r="K470" s="156">
        <v>0</v>
      </c>
      <c r="L470" s="88">
        <v>0</v>
      </c>
      <c r="M470" s="89">
        <v>0</v>
      </c>
      <c r="N470" s="38">
        <v>0</v>
      </c>
      <c r="O470" s="24">
        <v>0</v>
      </c>
      <c r="P470" s="74">
        <f t="shared" si="26"/>
        <v>0</v>
      </c>
      <c r="Q470" s="74">
        <v>0</v>
      </c>
      <c r="R470" s="149">
        <v>0</v>
      </c>
      <c r="S470" s="88">
        <v>0</v>
      </c>
      <c r="T470" s="89">
        <v>0</v>
      </c>
      <c r="U470" s="329" t="s">
        <v>1784</v>
      </c>
      <c r="V470" s="137" t="s">
        <v>77</v>
      </c>
      <c r="W470" s="136" t="s">
        <v>1784</v>
      </c>
    </row>
    <row r="471" spans="1:23" s="533" customFormat="1" ht="35.25" customHeight="1" x14ac:dyDescent="0.2">
      <c r="A471" s="534" t="s">
        <v>982</v>
      </c>
      <c r="B471" s="553" t="s">
        <v>983</v>
      </c>
      <c r="C471" s="554">
        <v>2017</v>
      </c>
      <c r="D471" s="554" t="s">
        <v>148</v>
      </c>
      <c r="E471" s="686" t="s">
        <v>942</v>
      </c>
      <c r="F471" s="663" t="s">
        <v>942</v>
      </c>
      <c r="G471" s="807" t="s">
        <v>984</v>
      </c>
      <c r="H471" s="548">
        <v>1562.77295</v>
      </c>
      <c r="I471" s="548">
        <v>1562.77295</v>
      </c>
      <c r="J471" s="428">
        <v>0</v>
      </c>
      <c r="K471" s="549">
        <v>0</v>
      </c>
      <c r="L471" s="428">
        <v>0</v>
      </c>
      <c r="M471" s="550">
        <v>0</v>
      </c>
      <c r="N471" s="539">
        <v>37.229999999999997</v>
      </c>
      <c r="O471" s="489">
        <v>-37.229999999999997</v>
      </c>
      <c r="P471" s="428">
        <f t="shared" si="26"/>
        <v>0</v>
      </c>
      <c r="Q471" s="428">
        <v>0</v>
      </c>
      <c r="R471" s="551">
        <v>0</v>
      </c>
      <c r="S471" s="428">
        <v>0</v>
      </c>
      <c r="T471" s="550">
        <v>0</v>
      </c>
      <c r="U471" s="509" t="s">
        <v>1341</v>
      </c>
      <c r="V471" s="476" t="s">
        <v>77</v>
      </c>
      <c r="W471" s="477" t="s">
        <v>1784</v>
      </c>
    </row>
    <row r="472" spans="1:23" s="423" customFormat="1" ht="32.25" customHeight="1" x14ac:dyDescent="0.2">
      <c r="A472" s="443" t="s">
        <v>985</v>
      </c>
      <c r="B472" s="440" t="s">
        <v>986</v>
      </c>
      <c r="C472" s="146">
        <v>2017</v>
      </c>
      <c r="D472" s="146" t="s">
        <v>148</v>
      </c>
      <c r="E472" s="155" t="s">
        <v>987</v>
      </c>
      <c r="F472" s="155" t="s">
        <v>987</v>
      </c>
      <c r="G472" s="808" t="s">
        <v>988</v>
      </c>
      <c r="H472" s="148">
        <v>0</v>
      </c>
      <c r="I472" s="148">
        <v>0</v>
      </c>
      <c r="J472" s="88">
        <v>0</v>
      </c>
      <c r="K472" s="156">
        <v>0</v>
      </c>
      <c r="L472" s="88">
        <v>0</v>
      </c>
      <c r="M472" s="89">
        <v>0</v>
      </c>
      <c r="N472" s="38">
        <v>0</v>
      </c>
      <c r="O472" s="24">
        <v>0</v>
      </c>
      <c r="P472" s="74">
        <f t="shared" si="26"/>
        <v>0</v>
      </c>
      <c r="Q472" s="74">
        <v>0</v>
      </c>
      <c r="R472" s="149">
        <v>0</v>
      </c>
      <c r="S472" s="88">
        <v>0</v>
      </c>
      <c r="T472" s="89">
        <v>0</v>
      </c>
      <c r="U472" s="329" t="s">
        <v>1431</v>
      </c>
      <c r="V472" s="137" t="s">
        <v>77</v>
      </c>
      <c r="W472" s="136" t="s">
        <v>1784</v>
      </c>
    </row>
    <row r="473" spans="1:23" s="533" customFormat="1" ht="32.25" customHeight="1" x14ac:dyDescent="0.2">
      <c r="A473" s="474" t="s">
        <v>989</v>
      </c>
      <c r="B473" s="547" t="s">
        <v>990</v>
      </c>
      <c r="C473" s="529">
        <v>2017</v>
      </c>
      <c r="D473" s="529" t="s">
        <v>148</v>
      </c>
      <c r="E473" s="663" t="s">
        <v>961</v>
      </c>
      <c r="F473" s="663" t="s">
        <v>961</v>
      </c>
      <c r="G473" s="807" t="s">
        <v>991</v>
      </c>
      <c r="H473" s="548">
        <v>2561.2530000000002</v>
      </c>
      <c r="I473" s="548">
        <v>2561.2530000000002</v>
      </c>
      <c r="J473" s="428">
        <v>0</v>
      </c>
      <c r="K473" s="549">
        <v>0</v>
      </c>
      <c r="L473" s="428">
        <v>0</v>
      </c>
      <c r="M473" s="550">
        <v>0</v>
      </c>
      <c r="N473" s="530">
        <v>238.74700000000001</v>
      </c>
      <c r="O473" s="489">
        <v>-238.74700000000001</v>
      </c>
      <c r="P473" s="428">
        <f t="shared" si="26"/>
        <v>0</v>
      </c>
      <c r="Q473" s="428">
        <v>0</v>
      </c>
      <c r="R473" s="551">
        <v>0</v>
      </c>
      <c r="S473" s="428">
        <v>0</v>
      </c>
      <c r="T473" s="550">
        <v>0</v>
      </c>
      <c r="U473" s="509" t="s">
        <v>1341</v>
      </c>
      <c r="V473" s="476" t="s">
        <v>77</v>
      </c>
      <c r="W473" s="477" t="s">
        <v>1784</v>
      </c>
    </row>
    <row r="474" spans="1:23" ht="32.25" customHeight="1" x14ac:dyDescent="0.25">
      <c r="A474" s="130" t="s">
        <v>992</v>
      </c>
      <c r="B474" s="439" t="s">
        <v>993</v>
      </c>
      <c r="C474" s="11">
        <v>2017</v>
      </c>
      <c r="D474" s="11" t="s">
        <v>148</v>
      </c>
      <c r="E474" s="129" t="s">
        <v>994</v>
      </c>
      <c r="F474" s="129" t="s">
        <v>994</v>
      </c>
      <c r="G474" s="781" t="s">
        <v>995</v>
      </c>
      <c r="H474" s="6">
        <v>3000</v>
      </c>
      <c r="I474" s="6">
        <v>678.81</v>
      </c>
      <c r="J474" s="8">
        <v>0</v>
      </c>
      <c r="K474" s="90">
        <v>2321.19</v>
      </c>
      <c r="L474" s="8">
        <v>0</v>
      </c>
      <c r="M474" s="7">
        <v>0</v>
      </c>
      <c r="N474" s="9">
        <v>2321.19</v>
      </c>
      <c r="O474" s="24">
        <v>0</v>
      </c>
      <c r="P474" s="27">
        <f t="shared" si="26"/>
        <v>2321.19</v>
      </c>
      <c r="Q474" s="27">
        <v>0</v>
      </c>
      <c r="R474" s="51">
        <v>0</v>
      </c>
      <c r="S474" s="8">
        <v>0</v>
      </c>
      <c r="T474" s="7">
        <v>0</v>
      </c>
      <c r="U474" s="330" t="s">
        <v>1784</v>
      </c>
      <c r="V474" s="12" t="s">
        <v>64</v>
      </c>
      <c r="W474" s="224" t="s">
        <v>1343</v>
      </c>
    </row>
    <row r="475" spans="1:23" ht="32.25" customHeight="1" x14ac:dyDescent="0.25">
      <c r="A475" s="130" t="s">
        <v>996</v>
      </c>
      <c r="B475" s="439" t="s">
        <v>997</v>
      </c>
      <c r="C475" s="11">
        <v>2017</v>
      </c>
      <c r="D475" s="11" t="s">
        <v>148</v>
      </c>
      <c r="E475" s="129" t="s">
        <v>998</v>
      </c>
      <c r="F475" s="129" t="s">
        <v>998</v>
      </c>
      <c r="G475" s="781" t="s">
        <v>999</v>
      </c>
      <c r="H475" s="6">
        <v>160</v>
      </c>
      <c r="I475" s="6">
        <v>0</v>
      </c>
      <c r="J475" s="8">
        <v>160</v>
      </c>
      <c r="K475" s="90">
        <v>0</v>
      </c>
      <c r="L475" s="8">
        <v>0</v>
      </c>
      <c r="M475" s="7">
        <v>0</v>
      </c>
      <c r="N475" s="9">
        <v>160</v>
      </c>
      <c r="O475" s="24">
        <v>0</v>
      </c>
      <c r="P475" s="27">
        <f t="shared" si="26"/>
        <v>160</v>
      </c>
      <c r="Q475" s="27">
        <v>0</v>
      </c>
      <c r="R475" s="51">
        <v>0</v>
      </c>
      <c r="S475" s="8">
        <v>0</v>
      </c>
      <c r="T475" s="7">
        <v>0</v>
      </c>
      <c r="U475" s="330" t="s">
        <v>1784</v>
      </c>
      <c r="V475" s="12" t="s">
        <v>64</v>
      </c>
      <c r="W475" s="224" t="s">
        <v>35</v>
      </c>
    </row>
    <row r="476" spans="1:23" ht="32.25" customHeight="1" x14ac:dyDescent="0.25">
      <c r="A476" s="130" t="s">
        <v>1000</v>
      </c>
      <c r="B476" s="439" t="s">
        <v>1001</v>
      </c>
      <c r="C476" s="11">
        <v>2017</v>
      </c>
      <c r="D476" s="11" t="s">
        <v>148</v>
      </c>
      <c r="E476" s="129" t="s">
        <v>998</v>
      </c>
      <c r="F476" s="129" t="s">
        <v>998</v>
      </c>
      <c r="G476" s="781" t="s">
        <v>1002</v>
      </c>
      <c r="H476" s="6">
        <v>160</v>
      </c>
      <c r="I476" s="6">
        <v>0</v>
      </c>
      <c r="J476" s="8">
        <v>160</v>
      </c>
      <c r="K476" s="90">
        <v>0</v>
      </c>
      <c r="L476" s="8">
        <v>0</v>
      </c>
      <c r="M476" s="7">
        <v>0</v>
      </c>
      <c r="N476" s="9">
        <v>160</v>
      </c>
      <c r="O476" s="24">
        <v>0</v>
      </c>
      <c r="P476" s="27">
        <f t="shared" si="26"/>
        <v>160</v>
      </c>
      <c r="Q476" s="27">
        <v>0</v>
      </c>
      <c r="R476" s="51">
        <v>0</v>
      </c>
      <c r="S476" s="8">
        <v>0</v>
      </c>
      <c r="T476" s="7">
        <v>0</v>
      </c>
      <c r="U476" s="330" t="s">
        <v>1784</v>
      </c>
      <c r="V476" s="12" t="s">
        <v>64</v>
      </c>
      <c r="W476" s="224" t="s">
        <v>35</v>
      </c>
    </row>
    <row r="477" spans="1:23" s="533" customFormat="1" ht="32.25" customHeight="1" x14ac:dyDescent="0.2">
      <c r="A477" s="474" t="s">
        <v>1003</v>
      </c>
      <c r="B477" s="547" t="s">
        <v>1004</v>
      </c>
      <c r="C477" s="529">
        <v>2017</v>
      </c>
      <c r="D477" s="529" t="s">
        <v>148</v>
      </c>
      <c r="E477" s="663" t="s">
        <v>998</v>
      </c>
      <c r="F477" s="663" t="s">
        <v>998</v>
      </c>
      <c r="G477" s="807" t="s">
        <v>1005</v>
      </c>
      <c r="H477" s="548">
        <v>155.44204999999999</v>
      </c>
      <c r="I477" s="548">
        <v>155.44204999999999</v>
      </c>
      <c r="J477" s="428">
        <v>0</v>
      </c>
      <c r="K477" s="549">
        <v>0</v>
      </c>
      <c r="L477" s="428">
        <v>0</v>
      </c>
      <c r="M477" s="550">
        <v>0</v>
      </c>
      <c r="N477" s="530">
        <v>42.557949999999998</v>
      </c>
      <c r="O477" s="489">
        <v>-42.557949999999998</v>
      </c>
      <c r="P477" s="428">
        <f t="shared" si="26"/>
        <v>0</v>
      </c>
      <c r="Q477" s="428">
        <v>0</v>
      </c>
      <c r="R477" s="551">
        <v>0</v>
      </c>
      <c r="S477" s="428">
        <v>0</v>
      </c>
      <c r="T477" s="550">
        <v>0</v>
      </c>
      <c r="U477" s="509" t="s">
        <v>1341</v>
      </c>
      <c r="V477" s="476" t="s">
        <v>77</v>
      </c>
      <c r="W477" s="540" t="s">
        <v>1784</v>
      </c>
    </row>
    <row r="478" spans="1:23" ht="32.25" customHeight="1" x14ac:dyDescent="0.25">
      <c r="A478" s="130" t="s">
        <v>1006</v>
      </c>
      <c r="B478" s="439" t="s">
        <v>1007</v>
      </c>
      <c r="C478" s="11">
        <v>2017</v>
      </c>
      <c r="D478" s="11" t="s">
        <v>148</v>
      </c>
      <c r="E478" s="129" t="s">
        <v>1008</v>
      </c>
      <c r="F478" s="129" t="s">
        <v>1008</v>
      </c>
      <c r="G478" s="781" t="s">
        <v>1009</v>
      </c>
      <c r="H478" s="6">
        <v>400</v>
      </c>
      <c r="I478" s="6">
        <v>0</v>
      </c>
      <c r="J478" s="59">
        <v>400</v>
      </c>
      <c r="K478" s="90">
        <v>0</v>
      </c>
      <c r="L478" s="8">
        <v>0</v>
      </c>
      <c r="M478" s="7">
        <v>0</v>
      </c>
      <c r="N478" s="9">
        <v>400</v>
      </c>
      <c r="O478" s="24">
        <v>0</v>
      </c>
      <c r="P478" s="27">
        <f t="shared" si="26"/>
        <v>400</v>
      </c>
      <c r="Q478" s="27">
        <v>0</v>
      </c>
      <c r="R478" s="51">
        <v>0</v>
      </c>
      <c r="S478" s="8">
        <v>0</v>
      </c>
      <c r="T478" s="7">
        <v>0</v>
      </c>
      <c r="U478" s="330" t="s">
        <v>1784</v>
      </c>
      <c r="V478" s="12" t="s">
        <v>64</v>
      </c>
      <c r="W478" s="224" t="s">
        <v>35</v>
      </c>
    </row>
    <row r="479" spans="1:23" s="533" customFormat="1" ht="32.25" customHeight="1" x14ac:dyDescent="0.2">
      <c r="A479" s="474" t="s">
        <v>1010</v>
      </c>
      <c r="B479" s="547" t="s">
        <v>1011</v>
      </c>
      <c r="C479" s="529">
        <v>2017</v>
      </c>
      <c r="D479" s="529" t="s">
        <v>148</v>
      </c>
      <c r="E479" s="663" t="s">
        <v>1012</v>
      </c>
      <c r="F479" s="663" t="s">
        <v>1012</v>
      </c>
      <c r="G479" s="807" t="s">
        <v>1013</v>
      </c>
      <c r="H479" s="548">
        <v>620.09</v>
      </c>
      <c r="I479" s="548">
        <v>620.09</v>
      </c>
      <c r="J479" s="428">
        <v>0</v>
      </c>
      <c r="K479" s="549">
        <v>0</v>
      </c>
      <c r="L479" s="428">
        <v>0</v>
      </c>
      <c r="M479" s="550">
        <v>0</v>
      </c>
      <c r="N479" s="530">
        <v>107.72</v>
      </c>
      <c r="O479" s="489">
        <v>-107.72</v>
      </c>
      <c r="P479" s="428">
        <f t="shared" si="26"/>
        <v>0</v>
      </c>
      <c r="Q479" s="428">
        <v>0</v>
      </c>
      <c r="R479" s="551">
        <v>0</v>
      </c>
      <c r="S479" s="428">
        <v>0</v>
      </c>
      <c r="T479" s="550">
        <v>0</v>
      </c>
      <c r="U479" s="509" t="s">
        <v>1341</v>
      </c>
      <c r="V479" s="476" t="s">
        <v>77</v>
      </c>
      <c r="W479" s="477" t="s">
        <v>1784</v>
      </c>
    </row>
    <row r="480" spans="1:23" ht="41.25" customHeight="1" x14ac:dyDescent="0.25">
      <c r="A480" s="130" t="s">
        <v>1014</v>
      </c>
      <c r="B480" s="439" t="s">
        <v>1015</v>
      </c>
      <c r="C480" s="11">
        <v>2017</v>
      </c>
      <c r="D480" s="11" t="s">
        <v>148</v>
      </c>
      <c r="E480" s="129" t="s">
        <v>1016</v>
      </c>
      <c r="F480" s="129" t="s">
        <v>1016</v>
      </c>
      <c r="G480" s="781" t="s">
        <v>1017</v>
      </c>
      <c r="H480" s="6">
        <v>2500</v>
      </c>
      <c r="I480" s="6">
        <v>296.45</v>
      </c>
      <c r="J480" s="8">
        <v>0</v>
      </c>
      <c r="K480" s="90">
        <v>0</v>
      </c>
      <c r="L480" s="8">
        <v>2204</v>
      </c>
      <c r="M480" s="7">
        <v>0</v>
      </c>
      <c r="N480" s="9">
        <v>2203.5500000000002</v>
      </c>
      <c r="O480" s="24">
        <v>0</v>
      </c>
      <c r="P480" s="27">
        <f t="shared" si="26"/>
        <v>2203.5500000000002</v>
      </c>
      <c r="Q480" s="27">
        <v>0</v>
      </c>
      <c r="R480" s="51">
        <v>0</v>
      </c>
      <c r="S480" s="8">
        <v>0</v>
      </c>
      <c r="T480" s="7">
        <v>0</v>
      </c>
      <c r="U480" s="330" t="s">
        <v>1784</v>
      </c>
      <c r="V480" s="12" t="s">
        <v>34</v>
      </c>
      <c r="W480" s="224" t="s">
        <v>1679</v>
      </c>
    </row>
    <row r="481" spans="1:23" s="533" customFormat="1" ht="33" customHeight="1" x14ac:dyDescent="0.2">
      <c r="A481" s="474" t="s">
        <v>1018</v>
      </c>
      <c r="B481" s="547" t="s">
        <v>1019</v>
      </c>
      <c r="C481" s="529">
        <v>2017</v>
      </c>
      <c r="D481" s="529" t="s">
        <v>148</v>
      </c>
      <c r="E481" s="663" t="s">
        <v>1020</v>
      </c>
      <c r="F481" s="663" t="s">
        <v>1020</v>
      </c>
      <c r="G481" s="807" t="s">
        <v>1021</v>
      </c>
      <c r="H481" s="548">
        <v>191.18</v>
      </c>
      <c r="I481" s="548">
        <v>191.18</v>
      </c>
      <c r="J481" s="428">
        <v>0</v>
      </c>
      <c r="K481" s="549">
        <v>0</v>
      </c>
      <c r="L481" s="428">
        <v>0</v>
      </c>
      <c r="M481" s="550">
        <v>0</v>
      </c>
      <c r="N481" s="530">
        <v>9</v>
      </c>
      <c r="O481" s="489">
        <v>-9</v>
      </c>
      <c r="P481" s="539">
        <f t="shared" si="26"/>
        <v>0</v>
      </c>
      <c r="Q481" s="428">
        <v>0</v>
      </c>
      <c r="R481" s="551">
        <v>0</v>
      </c>
      <c r="S481" s="428">
        <v>0</v>
      </c>
      <c r="T481" s="550">
        <v>0</v>
      </c>
      <c r="U481" s="509" t="s">
        <v>1341</v>
      </c>
      <c r="V481" s="476" t="s">
        <v>77</v>
      </c>
      <c r="W481" s="477" t="s">
        <v>1784</v>
      </c>
    </row>
    <row r="482" spans="1:23" ht="33" customHeight="1" x14ac:dyDescent="0.25">
      <c r="A482" s="130" t="s">
        <v>1022</v>
      </c>
      <c r="B482" s="439" t="s">
        <v>1023</v>
      </c>
      <c r="C482" s="11">
        <v>2017</v>
      </c>
      <c r="D482" s="11" t="s">
        <v>148</v>
      </c>
      <c r="E482" s="129" t="s">
        <v>1024</v>
      </c>
      <c r="F482" s="129" t="s">
        <v>1024</v>
      </c>
      <c r="G482" s="781" t="s">
        <v>1025</v>
      </c>
      <c r="H482" s="6">
        <v>500</v>
      </c>
      <c r="I482" s="6">
        <v>0</v>
      </c>
      <c r="J482" s="8">
        <v>0</v>
      </c>
      <c r="K482" s="90">
        <v>500</v>
      </c>
      <c r="L482" s="8">
        <v>0</v>
      </c>
      <c r="M482" s="7">
        <v>0</v>
      </c>
      <c r="N482" s="9">
        <v>500</v>
      </c>
      <c r="O482" s="24">
        <v>0</v>
      </c>
      <c r="P482" s="27">
        <f t="shared" si="26"/>
        <v>500</v>
      </c>
      <c r="Q482" s="27">
        <v>0</v>
      </c>
      <c r="R482" s="51">
        <v>0</v>
      </c>
      <c r="S482" s="8">
        <v>0</v>
      </c>
      <c r="T482" s="7">
        <v>0</v>
      </c>
      <c r="U482" s="330" t="s">
        <v>1784</v>
      </c>
      <c r="V482" s="12" t="s">
        <v>64</v>
      </c>
      <c r="W482" s="224" t="s">
        <v>1679</v>
      </c>
    </row>
    <row r="483" spans="1:23" ht="33" customHeight="1" x14ac:dyDescent="0.25">
      <c r="A483" s="130" t="s">
        <v>1026</v>
      </c>
      <c r="B483" s="439" t="s">
        <v>1027</v>
      </c>
      <c r="C483" s="11">
        <v>2017</v>
      </c>
      <c r="D483" s="11" t="s">
        <v>148</v>
      </c>
      <c r="E483" s="129" t="s">
        <v>1028</v>
      </c>
      <c r="F483" s="129" t="s">
        <v>1028</v>
      </c>
      <c r="G483" s="781" t="s">
        <v>1029</v>
      </c>
      <c r="H483" s="6">
        <v>1800</v>
      </c>
      <c r="I483" s="6">
        <v>0</v>
      </c>
      <c r="J483" s="8">
        <v>0</v>
      </c>
      <c r="K483" s="90">
        <v>1800</v>
      </c>
      <c r="L483" s="8">
        <v>0</v>
      </c>
      <c r="M483" s="7">
        <v>0</v>
      </c>
      <c r="N483" s="9">
        <v>1800</v>
      </c>
      <c r="O483" s="24">
        <v>0</v>
      </c>
      <c r="P483" s="27">
        <f t="shared" si="26"/>
        <v>1800</v>
      </c>
      <c r="Q483" s="27">
        <v>0</v>
      </c>
      <c r="R483" s="51">
        <v>0</v>
      </c>
      <c r="S483" s="8">
        <v>0</v>
      </c>
      <c r="T483" s="7">
        <v>0</v>
      </c>
      <c r="U483" s="330" t="s">
        <v>1784</v>
      </c>
      <c r="V483" s="12" t="s">
        <v>64</v>
      </c>
      <c r="W483" s="224" t="s">
        <v>1184</v>
      </c>
    </row>
    <row r="484" spans="1:23" ht="33" customHeight="1" x14ac:dyDescent="0.25">
      <c r="A484" s="130" t="s">
        <v>1030</v>
      </c>
      <c r="B484" s="439" t="s">
        <v>1031</v>
      </c>
      <c r="C484" s="11">
        <v>2017</v>
      </c>
      <c r="D484" s="11" t="s">
        <v>148</v>
      </c>
      <c r="E484" s="129" t="s">
        <v>1032</v>
      </c>
      <c r="F484" s="129" t="s">
        <v>1032</v>
      </c>
      <c r="G484" s="781" t="s">
        <v>1033</v>
      </c>
      <c r="H484" s="6">
        <v>3500</v>
      </c>
      <c r="I484" s="6">
        <v>0</v>
      </c>
      <c r="J484" s="8">
        <v>0</v>
      </c>
      <c r="K484" s="90">
        <v>0</v>
      </c>
      <c r="L484" s="8">
        <v>3500</v>
      </c>
      <c r="M484" s="7">
        <v>0</v>
      </c>
      <c r="N484" s="9">
        <v>3500</v>
      </c>
      <c r="O484" s="24">
        <v>0</v>
      </c>
      <c r="P484" s="27">
        <f t="shared" si="26"/>
        <v>3500</v>
      </c>
      <c r="Q484" s="27">
        <v>0</v>
      </c>
      <c r="R484" s="51">
        <v>0</v>
      </c>
      <c r="S484" s="8">
        <v>0</v>
      </c>
      <c r="T484" s="7">
        <v>0</v>
      </c>
      <c r="U484" s="330" t="s">
        <v>1784</v>
      </c>
      <c r="V484" s="12" t="s">
        <v>64</v>
      </c>
      <c r="W484" s="224" t="s">
        <v>1343</v>
      </c>
    </row>
    <row r="485" spans="1:23" s="423" customFormat="1" ht="33" customHeight="1" x14ac:dyDescent="0.2">
      <c r="A485" s="443" t="s">
        <v>1034</v>
      </c>
      <c r="B485" s="440" t="s">
        <v>1814</v>
      </c>
      <c r="C485" s="146">
        <v>2017</v>
      </c>
      <c r="D485" s="146" t="s">
        <v>148</v>
      </c>
      <c r="E485" s="155" t="s">
        <v>1035</v>
      </c>
      <c r="F485" s="155" t="s">
        <v>1035</v>
      </c>
      <c r="G485" s="808" t="s">
        <v>1036</v>
      </c>
      <c r="H485" s="148">
        <v>0</v>
      </c>
      <c r="I485" s="148">
        <v>0</v>
      </c>
      <c r="J485" s="88">
        <v>0</v>
      </c>
      <c r="K485" s="156">
        <v>0</v>
      </c>
      <c r="L485" s="88">
        <v>0</v>
      </c>
      <c r="M485" s="89">
        <v>0</v>
      </c>
      <c r="N485" s="9">
        <v>0</v>
      </c>
      <c r="O485" s="24">
        <v>0</v>
      </c>
      <c r="P485" s="74">
        <f t="shared" si="26"/>
        <v>0</v>
      </c>
      <c r="Q485" s="74">
        <v>0</v>
      </c>
      <c r="R485" s="149">
        <v>0</v>
      </c>
      <c r="S485" s="88">
        <v>0</v>
      </c>
      <c r="T485" s="89">
        <v>0</v>
      </c>
      <c r="U485" s="329" t="s">
        <v>1784</v>
      </c>
      <c r="V485" s="137" t="s">
        <v>1167</v>
      </c>
      <c r="W485" s="136" t="s">
        <v>1784</v>
      </c>
    </row>
    <row r="486" spans="1:23" s="423" customFormat="1" ht="39.75" customHeight="1" x14ac:dyDescent="0.2">
      <c r="A486" s="443" t="s">
        <v>1037</v>
      </c>
      <c r="B486" s="440" t="s">
        <v>1038</v>
      </c>
      <c r="C486" s="146">
        <v>2017</v>
      </c>
      <c r="D486" s="146" t="s">
        <v>148</v>
      </c>
      <c r="E486" s="155" t="s">
        <v>1035</v>
      </c>
      <c r="F486" s="155" t="s">
        <v>1035</v>
      </c>
      <c r="G486" s="808" t="s">
        <v>1039</v>
      </c>
      <c r="H486" s="148">
        <v>180</v>
      </c>
      <c r="I486" s="148">
        <v>180</v>
      </c>
      <c r="J486" s="88">
        <v>0</v>
      </c>
      <c r="K486" s="156">
        <v>0</v>
      </c>
      <c r="L486" s="88">
        <v>0</v>
      </c>
      <c r="M486" s="89">
        <v>0</v>
      </c>
      <c r="N486" s="38">
        <v>0</v>
      </c>
      <c r="O486" s="24">
        <v>0</v>
      </c>
      <c r="P486" s="74">
        <f t="shared" si="26"/>
        <v>0</v>
      </c>
      <c r="Q486" s="74">
        <v>0</v>
      </c>
      <c r="R486" s="149">
        <v>0</v>
      </c>
      <c r="S486" s="88">
        <v>0</v>
      </c>
      <c r="T486" s="89">
        <v>0</v>
      </c>
      <c r="U486" s="329" t="s">
        <v>1784</v>
      </c>
      <c r="V486" s="137" t="s">
        <v>77</v>
      </c>
      <c r="W486" s="136" t="s">
        <v>1784</v>
      </c>
    </row>
    <row r="487" spans="1:23" s="533" customFormat="1" ht="33" customHeight="1" x14ac:dyDescent="0.2">
      <c r="A487" s="534" t="s">
        <v>1040</v>
      </c>
      <c r="B487" s="553" t="s">
        <v>1041</v>
      </c>
      <c r="C487" s="554">
        <v>2017</v>
      </c>
      <c r="D487" s="529" t="s">
        <v>148</v>
      </c>
      <c r="E487" s="663" t="s">
        <v>1035</v>
      </c>
      <c r="F487" s="663" t="s">
        <v>1035</v>
      </c>
      <c r="G487" s="807" t="s">
        <v>1042</v>
      </c>
      <c r="H487" s="548">
        <v>74.213999999999999</v>
      </c>
      <c r="I487" s="548">
        <v>74.213999999999999</v>
      </c>
      <c r="J487" s="428">
        <v>0</v>
      </c>
      <c r="K487" s="549">
        <v>0</v>
      </c>
      <c r="L487" s="428">
        <v>0</v>
      </c>
      <c r="M487" s="550">
        <v>0</v>
      </c>
      <c r="N487" s="424">
        <v>5.79</v>
      </c>
      <c r="O487" s="489">
        <v>-5.79</v>
      </c>
      <c r="P487" s="428">
        <f t="shared" si="26"/>
        <v>0</v>
      </c>
      <c r="Q487" s="428">
        <v>0</v>
      </c>
      <c r="R487" s="551">
        <v>0</v>
      </c>
      <c r="S487" s="428">
        <v>0</v>
      </c>
      <c r="T487" s="550">
        <v>0</v>
      </c>
      <c r="U487" s="509" t="s">
        <v>1341</v>
      </c>
      <c r="V487" s="476" t="s">
        <v>77</v>
      </c>
      <c r="W487" s="477" t="s">
        <v>1784</v>
      </c>
    </row>
    <row r="488" spans="1:23" ht="33" customHeight="1" x14ac:dyDescent="0.25">
      <c r="A488" s="344" t="s">
        <v>1043</v>
      </c>
      <c r="B488" s="840" t="s">
        <v>1363</v>
      </c>
      <c r="C488" s="841">
        <v>2017</v>
      </c>
      <c r="D488" s="841" t="s">
        <v>148</v>
      </c>
      <c r="E488" s="842" t="s">
        <v>1016</v>
      </c>
      <c r="F488" s="842" t="s">
        <v>1016</v>
      </c>
      <c r="G488" s="843" t="s">
        <v>1044</v>
      </c>
      <c r="H488" s="832">
        <v>6325</v>
      </c>
      <c r="I488" s="832">
        <v>0</v>
      </c>
      <c r="J488" s="844">
        <v>0</v>
      </c>
      <c r="K488" s="845">
        <v>0</v>
      </c>
      <c r="L488" s="844">
        <v>6325</v>
      </c>
      <c r="M488" s="846">
        <v>0</v>
      </c>
      <c r="N488" s="844">
        <v>2800</v>
      </c>
      <c r="O488" s="583">
        <v>3525</v>
      </c>
      <c r="P488" s="844">
        <f t="shared" si="26"/>
        <v>6325</v>
      </c>
      <c r="Q488" s="844">
        <v>0</v>
      </c>
      <c r="R488" s="847">
        <v>0</v>
      </c>
      <c r="S488" s="844">
        <v>0</v>
      </c>
      <c r="T488" s="846">
        <v>0</v>
      </c>
      <c r="U488" s="841" t="s">
        <v>1432</v>
      </c>
      <c r="V488" s="306" t="s">
        <v>34</v>
      </c>
      <c r="W488" s="464" t="s">
        <v>610</v>
      </c>
    </row>
    <row r="489" spans="1:23" s="418" customFormat="1" ht="33" customHeight="1" x14ac:dyDescent="0.2">
      <c r="A489" s="443" t="s">
        <v>1045</v>
      </c>
      <c r="B489" s="440" t="s">
        <v>1046</v>
      </c>
      <c r="C489" s="146">
        <v>2017</v>
      </c>
      <c r="D489" s="146" t="s">
        <v>148</v>
      </c>
      <c r="E489" s="155" t="s">
        <v>1047</v>
      </c>
      <c r="F489" s="155" t="s">
        <v>1047</v>
      </c>
      <c r="G489" s="808" t="s">
        <v>1048</v>
      </c>
      <c r="H489" s="148">
        <v>786.11</v>
      </c>
      <c r="I489" s="148">
        <v>786.11</v>
      </c>
      <c r="J489" s="88">
        <v>0</v>
      </c>
      <c r="K489" s="156">
        <v>0</v>
      </c>
      <c r="L489" s="88">
        <v>0</v>
      </c>
      <c r="M489" s="89">
        <v>0</v>
      </c>
      <c r="N489" s="38">
        <v>0</v>
      </c>
      <c r="O489" s="24">
        <v>0</v>
      </c>
      <c r="P489" s="74">
        <f t="shared" si="26"/>
        <v>0</v>
      </c>
      <c r="Q489" s="74">
        <v>0</v>
      </c>
      <c r="R489" s="149">
        <v>0</v>
      </c>
      <c r="S489" s="88">
        <v>0</v>
      </c>
      <c r="T489" s="89">
        <v>0</v>
      </c>
      <c r="U489" s="329" t="s">
        <v>1784</v>
      </c>
      <c r="V489" s="137" t="s">
        <v>77</v>
      </c>
      <c r="W489" s="314" t="s">
        <v>1784</v>
      </c>
    </row>
    <row r="490" spans="1:23" s="533" customFormat="1" ht="33" customHeight="1" x14ac:dyDescent="0.2">
      <c r="A490" s="474" t="s">
        <v>1049</v>
      </c>
      <c r="B490" s="547" t="s">
        <v>1050</v>
      </c>
      <c r="C490" s="529">
        <v>2017</v>
      </c>
      <c r="D490" s="529" t="s">
        <v>148</v>
      </c>
      <c r="E490" s="663" t="s">
        <v>1051</v>
      </c>
      <c r="F490" s="663" t="s">
        <v>1051</v>
      </c>
      <c r="G490" s="807" t="s">
        <v>1052</v>
      </c>
      <c r="H490" s="548">
        <v>2485.4209999999998</v>
      </c>
      <c r="I490" s="548">
        <v>2485.4209999999998</v>
      </c>
      <c r="J490" s="428">
        <v>0</v>
      </c>
      <c r="K490" s="549">
        <v>0</v>
      </c>
      <c r="L490" s="428">
        <v>0</v>
      </c>
      <c r="M490" s="550">
        <v>0</v>
      </c>
      <c r="N490" s="530">
        <v>15.420999999999999</v>
      </c>
      <c r="O490" s="489">
        <v>-15.420999999999999</v>
      </c>
      <c r="P490" s="428">
        <f t="shared" si="26"/>
        <v>0</v>
      </c>
      <c r="Q490" s="428">
        <v>0</v>
      </c>
      <c r="R490" s="551">
        <v>0</v>
      </c>
      <c r="S490" s="428">
        <v>0</v>
      </c>
      <c r="T490" s="550">
        <v>0</v>
      </c>
      <c r="U490" s="509" t="s">
        <v>1341</v>
      </c>
      <c r="V490" s="476" t="s">
        <v>77</v>
      </c>
      <c r="W490" s="477" t="s">
        <v>1784</v>
      </c>
    </row>
    <row r="491" spans="1:23" s="559" customFormat="1" ht="43.5" customHeight="1" x14ac:dyDescent="0.2">
      <c r="A491" s="534" t="s">
        <v>1053</v>
      </c>
      <c r="B491" s="553" t="s">
        <v>1814</v>
      </c>
      <c r="C491" s="554">
        <v>2017</v>
      </c>
      <c r="D491" s="554" t="s">
        <v>148</v>
      </c>
      <c r="E491" s="686" t="s">
        <v>957</v>
      </c>
      <c r="F491" s="686" t="s">
        <v>957</v>
      </c>
      <c r="G491" s="809" t="s">
        <v>1054</v>
      </c>
      <c r="H491" s="555">
        <v>0</v>
      </c>
      <c r="I491" s="555">
        <v>0</v>
      </c>
      <c r="J491" s="539">
        <v>0</v>
      </c>
      <c r="K491" s="556">
        <v>0</v>
      </c>
      <c r="L491" s="539">
        <v>0</v>
      </c>
      <c r="M491" s="557">
        <v>0</v>
      </c>
      <c r="N491" s="215">
        <v>617</v>
      </c>
      <c r="O491" s="218">
        <v>-617</v>
      </c>
      <c r="P491" s="539">
        <f t="shared" si="26"/>
        <v>0</v>
      </c>
      <c r="Q491" s="539">
        <v>0</v>
      </c>
      <c r="R491" s="558">
        <v>0</v>
      </c>
      <c r="S491" s="539">
        <v>0</v>
      </c>
      <c r="T491" s="557">
        <v>0</v>
      </c>
      <c r="U491" s="516" t="s">
        <v>1784</v>
      </c>
      <c r="V491" s="515" t="s">
        <v>1167</v>
      </c>
      <c r="W491" s="540" t="s">
        <v>1784</v>
      </c>
    </row>
    <row r="492" spans="1:23" ht="33.75" customHeight="1" x14ac:dyDescent="0.25">
      <c r="A492" s="130" t="s">
        <v>1055</v>
      </c>
      <c r="B492" s="439" t="s">
        <v>1364</v>
      </c>
      <c r="C492" s="11">
        <v>2017</v>
      </c>
      <c r="D492" s="11" t="s">
        <v>148</v>
      </c>
      <c r="E492" s="129" t="s">
        <v>961</v>
      </c>
      <c r="F492" s="129" t="s">
        <v>961</v>
      </c>
      <c r="G492" s="781" t="s">
        <v>1056</v>
      </c>
      <c r="H492" s="6">
        <v>6500</v>
      </c>
      <c r="I492" s="6">
        <v>0</v>
      </c>
      <c r="J492" s="8">
        <v>0</v>
      </c>
      <c r="K492" s="90">
        <v>6500</v>
      </c>
      <c r="L492" s="8">
        <v>0</v>
      </c>
      <c r="M492" s="7">
        <v>0</v>
      </c>
      <c r="N492" s="9">
        <v>6500</v>
      </c>
      <c r="O492" s="24">
        <v>0</v>
      </c>
      <c r="P492" s="288">
        <f t="shared" si="26"/>
        <v>6500</v>
      </c>
      <c r="Q492" s="27">
        <v>0</v>
      </c>
      <c r="R492" s="51">
        <v>0</v>
      </c>
      <c r="S492" s="8">
        <v>0</v>
      </c>
      <c r="T492" s="7">
        <v>0</v>
      </c>
      <c r="U492" s="330" t="s">
        <v>1784</v>
      </c>
      <c r="V492" s="12" t="s">
        <v>64</v>
      </c>
      <c r="W492" s="224" t="s">
        <v>610</v>
      </c>
    </row>
    <row r="493" spans="1:23" ht="33.75" customHeight="1" x14ac:dyDescent="0.25">
      <c r="A493" s="130" t="s">
        <v>1057</v>
      </c>
      <c r="B493" s="439" t="s">
        <v>1058</v>
      </c>
      <c r="C493" s="11">
        <v>2017</v>
      </c>
      <c r="D493" s="11" t="s">
        <v>148</v>
      </c>
      <c r="E493" s="129" t="s">
        <v>994</v>
      </c>
      <c r="F493" s="129" t="s">
        <v>994</v>
      </c>
      <c r="G493" s="781" t="s">
        <v>1059</v>
      </c>
      <c r="H493" s="6">
        <v>1500</v>
      </c>
      <c r="I493" s="6">
        <v>85</v>
      </c>
      <c r="J493" s="8">
        <v>0</v>
      </c>
      <c r="K493" s="90">
        <v>1415</v>
      </c>
      <c r="L493" s="8">
        <v>0</v>
      </c>
      <c r="M493" s="7">
        <v>0</v>
      </c>
      <c r="N493" s="9">
        <v>1415</v>
      </c>
      <c r="O493" s="24">
        <v>0</v>
      </c>
      <c r="P493" s="288">
        <f t="shared" si="26"/>
        <v>1415</v>
      </c>
      <c r="Q493" s="27">
        <v>0</v>
      </c>
      <c r="R493" s="51">
        <v>0</v>
      </c>
      <c r="S493" s="8">
        <v>0</v>
      </c>
      <c r="T493" s="7">
        <v>0</v>
      </c>
      <c r="U493" s="330" t="s">
        <v>1784</v>
      </c>
      <c r="V493" s="12" t="s">
        <v>64</v>
      </c>
      <c r="W493" s="224" t="s">
        <v>1184</v>
      </c>
    </row>
    <row r="494" spans="1:23" s="503" customFormat="1" ht="33.75" customHeight="1" x14ac:dyDescent="0.2">
      <c r="A494" s="474" t="s">
        <v>1060</v>
      </c>
      <c r="B494" s="547" t="s">
        <v>1061</v>
      </c>
      <c r="C494" s="529">
        <v>2017</v>
      </c>
      <c r="D494" s="529" t="s">
        <v>148</v>
      </c>
      <c r="E494" s="663" t="s">
        <v>994</v>
      </c>
      <c r="F494" s="663" t="s">
        <v>994</v>
      </c>
      <c r="G494" s="807" t="s">
        <v>1062</v>
      </c>
      <c r="H494" s="548">
        <v>1353.5637300000001</v>
      </c>
      <c r="I494" s="548">
        <v>1353.5637300000001</v>
      </c>
      <c r="J494" s="428">
        <v>0</v>
      </c>
      <c r="K494" s="549">
        <v>0</v>
      </c>
      <c r="L494" s="428">
        <v>0</v>
      </c>
      <c r="M494" s="550">
        <v>0</v>
      </c>
      <c r="N494" s="424">
        <v>146.43627000000001</v>
      </c>
      <c r="O494" s="489">
        <v>-146.43627000000001</v>
      </c>
      <c r="P494" s="428">
        <f t="shared" si="26"/>
        <v>0</v>
      </c>
      <c r="Q494" s="428">
        <v>0</v>
      </c>
      <c r="R494" s="551">
        <v>0</v>
      </c>
      <c r="S494" s="428">
        <v>0</v>
      </c>
      <c r="T494" s="550">
        <v>0</v>
      </c>
      <c r="U494" s="509" t="s">
        <v>1341</v>
      </c>
      <c r="V494" s="476" t="s">
        <v>77</v>
      </c>
      <c r="W494" s="477" t="s">
        <v>1784</v>
      </c>
    </row>
    <row r="495" spans="1:23" ht="39.75" customHeight="1" x14ac:dyDescent="0.25">
      <c r="A495" s="130" t="s">
        <v>1063</v>
      </c>
      <c r="B495" s="439" t="s">
        <v>1365</v>
      </c>
      <c r="C495" s="11">
        <v>2017</v>
      </c>
      <c r="D495" s="11" t="s">
        <v>148</v>
      </c>
      <c r="E495" s="134" t="s">
        <v>1064</v>
      </c>
      <c r="F495" s="134" t="s">
        <v>1064</v>
      </c>
      <c r="G495" s="810" t="s">
        <v>1065</v>
      </c>
      <c r="H495" s="6">
        <v>10000</v>
      </c>
      <c r="I495" s="6">
        <v>0</v>
      </c>
      <c r="J495" s="8">
        <v>0</v>
      </c>
      <c r="K495" s="90">
        <v>0</v>
      </c>
      <c r="L495" s="8">
        <v>10000</v>
      </c>
      <c r="M495" s="7">
        <v>0</v>
      </c>
      <c r="N495" s="9">
        <v>10000</v>
      </c>
      <c r="O495" s="24">
        <v>0</v>
      </c>
      <c r="P495" s="27">
        <f t="shared" si="26"/>
        <v>10000</v>
      </c>
      <c r="Q495" s="27">
        <v>0</v>
      </c>
      <c r="R495" s="51">
        <v>0</v>
      </c>
      <c r="S495" s="8">
        <v>0</v>
      </c>
      <c r="T495" s="7">
        <v>0</v>
      </c>
      <c r="U495" s="11" t="s">
        <v>1784</v>
      </c>
      <c r="V495" s="12" t="s">
        <v>64</v>
      </c>
      <c r="W495" s="224" t="s">
        <v>1343</v>
      </c>
    </row>
    <row r="496" spans="1:23" s="503" customFormat="1" ht="33.75" customHeight="1" x14ac:dyDescent="0.2">
      <c r="A496" s="474" t="s">
        <v>1066</v>
      </c>
      <c r="B496" s="547" t="s">
        <v>1366</v>
      </c>
      <c r="C496" s="529">
        <v>2017</v>
      </c>
      <c r="D496" s="529" t="s">
        <v>402</v>
      </c>
      <c r="E496" s="494" t="s">
        <v>1067</v>
      </c>
      <c r="F496" s="494" t="s">
        <v>1067</v>
      </c>
      <c r="G496" s="804" t="s">
        <v>1068</v>
      </c>
      <c r="H496" s="548">
        <v>1441.67795</v>
      </c>
      <c r="I496" s="548">
        <v>1441.67795</v>
      </c>
      <c r="J496" s="428">
        <v>0</v>
      </c>
      <c r="K496" s="549">
        <v>0</v>
      </c>
      <c r="L496" s="428">
        <v>0</v>
      </c>
      <c r="M496" s="550">
        <v>0</v>
      </c>
      <c r="N496" s="424">
        <v>58.322049999999997</v>
      </c>
      <c r="O496" s="489">
        <v>-58.322049999999997</v>
      </c>
      <c r="P496" s="428">
        <f t="shared" si="26"/>
        <v>0</v>
      </c>
      <c r="Q496" s="428">
        <v>0</v>
      </c>
      <c r="R496" s="551">
        <v>0</v>
      </c>
      <c r="S496" s="428">
        <v>0</v>
      </c>
      <c r="T496" s="550">
        <v>0</v>
      </c>
      <c r="U496" s="509" t="s">
        <v>1341</v>
      </c>
      <c r="V496" s="476" t="s">
        <v>77</v>
      </c>
      <c r="W496" s="477" t="s">
        <v>1784</v>
      </c>
    </row>
    <row r="497" spans="1:23" s="423" customFormat="1" ht="33.75" customHeight="1" x14ac:dyDescent="0.2">
      <c r="A497" s="443" t="s">
        <v>1069</v>
      </c>
      <c r="B497" s="440" t="s">
        <v>1367</v>
      </c>
      <c r="C497" s="146">
        <v>2017</v>
      </c>
      <c r="D497" s="146" t="s">
        <v>402</v>
      </c>
      <c r="E497" s="138" t="s">
        <v>1070</v>
      </c>
      <c r="F497" s="138" t="s">
        <v>1070</v>
      </c>
      <c r="G497" s="806" t="s">
        <v>1071</v>
      </c>
      <c r="H497" s="148">
        <v>863.03</v>
      </c>
      <c r="I497" s="148">
        <v>863.03</v>
      </c>
      <c r="J497" s="88">
        <v>0</v>
      </c>
      <c r="K497" s="156">
        <v>0</v>
      </c>
      <c r="L497" s="88">
        <v>0</v>
      </c>
      <c r="M497" s="89">
        <v>0</v>
      </c>
      <c r="N497" s="38">
        <v>0</v>
      </c>
      <c r="O497" s="24">
        <v>0</v>
      </c>
      <c r="P497" s="74">
        <f t="shared" si="26"/>
        <v>0</v>
      </c>
      <c r="Q497" s="74">
        <v>0</v>
      </c>
      <c r="R497" s="149">
        <v>0</v>
      </c>
      <c r="S497" s="88">
        <v>0</v>
      </c>
      <c r="T497" s="89">
        <v>0</v>
      </c>
      <c r="U497" s="329" t="s">
        <v>1784</v>
      </c>
      <c r="V497" s="137" t="s">
        <v>77</v>
      </c>
      <c r="W497" s="136" t="s">
        <v>1784</v>
      </c>
    </row>
    <row r="498" spans="1:23" s="503" customFormat="1" ht="33.75" customHeight="1" x14ac:dyDescent="0.2">
      <c r="A498" s="474" t="s">
        <v>1072</v>
      </c>
      <c r="B498" s="547" t="s">
        <v>1368</v>
      </c>
      <c r="C498" s="529">
        <v>2017</v>
      </c>
      <c r="D498" s="529" t="s">
        <v>402</v>
      </c>
      <c r="E498" s="494" t="s">
        <v>1073</v>
      </c>
      <c r="F498" s="494" t="s">
        <v>1073</v>
      </c>
      <c r="G498" s="804" t="s">
        <v>1074</v>
      </c>
      <c r="H498" s="548">
        <v>150.53</v>
      </c>
      <c r="I498" s="548">
        <v>150.53</v>
      </c>
      <c r="J498" s="428">
        <v>0</v>
      </c>
      <c r="K498" s="549">
        <v>0</v>
      </c>
      <c r="L498" s="428">
        <v>0</v>
      </c>
      <c r="M498" s="550">
        <v>0</v>
      </c>
      <c r="N498" s="424">
        <v>199.47</v>
      </c>
      <c r="O498" s="489">
        <v>-199.47</v>
      </c>
      <c r="P498" s="428">
        <f t="shared" si="26"/>
        <v>0</v>
      </c>
      <c r="Q498" s="428">
        <v>0</v>
      </c>
      <c r="R498" s="551">
        <v>0</v>
      </c>
      <c r="S498" s="428">
        <v>0</v>
      </c>
      <c r="T498" s="550">
        <v>0</v>
      </c>
      <c r="U498" s="509" t="s">
        <v>1341</v>
      </c>
      <c r="V498" s="476" t="s">
        <v>77</v>
      </c>
      <c r="W498" s="477" t="s">
        <v>1784</v>
      </c>
    </row>
    <row r="499" spans="1:23" s="423" customFormat="1" ht="24.75" customHeight="1" x14ac:dyDescent="0.2">
      <c r="A499" s="443" t="s">
        <v>1075</v>
      </c>
      <c r="B499" s="442" t="s">
        <v>1369</v>
      </c>
      <c r="C499" s="137">
        <v>2018</v>
      </c>
      <c r="D499" s="137" t="s">
        <v>1817</v>
      </c>
      <c r="E499" s="138" t="s">
        <v>1076</v>
      </c>
      <c r="F499" s="138" t="s">
        <v>1076</v>
      </c>
      <c r="G499" s="806" t="s">
        <v>1077</v>
      </c>
      <c r="H499" s="35">
        <v>500</v>
      </c>
      <c r="I499" s="35">
        <v>500</v>
      </c>
      <c r="J499" s="37">
        <v>0</v>
      </c>
      <c r="K499" s="72">
        <v>0</v>
      </c>
      <c r="L499" s="37">
        <v>0</v>
      </c>
      <c r="M499" s="36">
        <v>0</v>
      </c>
      <c r="N499" s="38">
        <v>0</v>
      </c>
      <c r="O499" s="24">
        <v>0</v>
      </c>
      <c r="P499" s="74">
        <f t="shared" si="26"/>
        <v>0</v>
      </c>
      <c r="Q499" s="38">
        <v>0</v>
      </c>
      <c r="R499" s="36">
        <v>0</v>
      </c>
      <c r="S499" s="37">
        <v>0</v>
      </c>
      <c r="T499" s="36">
        <v>0</v>
      </c>
      <c r="U499" s="329" t="s">
        <v>1784</v>
      </c>
      <c r="V499" s="137" t="s">
        <v>77</v>
      </c>
      <c r="W499" s="136" t="s">
        <v>1784</v>
      </c>
    </row>
    <row r="500" spans="1:23" s="420" customFormat="1" ht="24.75" customHeight="1" x14ac:dyDescent="0.2">
      <c r="A500" s="480" t="s">
        <v>1078</v>
      </c>
      <c r="B500" s="704" t="s">
        <v>1370</v>
      </c>
      <c r="C500" s="306">
        <v>2018</v>
      </c>
      <c r="D500" s="515" t="s">
        <v>1818</v>
      </c>
      <c r="E500" s="306" t="s">
        <v>1079</v>
      </c>
      <c r="F500" s="306" t="s">
        <v>1079</v>
      </c>
      <c r="G500" s="811" t="s">
        <v>1371</v>
      </c>
      <c r="H500" s="214">
        <v>350</v>
      </c>
      <c r="I500" s="214">
        <v>0</v>
      </c>
      <c r="J500" s="215">
        <v>350</v>
      </c>
      <c r="K500" s="216">
        <v>0</v>
      </c>
      <c r="L500" s="215">
        <v>0</v>
      </c>
      <c r="M500" s="217">
        <v>0</v>
      </c>
      <c r="N500" s="215">
        <v>350</v>
      </c>
      <c r="O500" s="218">
        <v>0</v>
      </c>
      <c r="P500" s="215">
        <f t="shared" si="26"/>
        <v>350</v>
      </c>
      <c r="Q500" s="215">
        <v>0</v>
      </c>
      <c r="R500" s="217">
        <v>0</v>
      </c>
      <c r="S500" s="215">
        <v>0</v>
      </c>
      <c r="T500" s="217">
        <v>0</v>
      </c>
      <c r="U500" s="306" t="s">
        <v>1816</v>
      </c>
      <c r="V500" s="306" t="s">
        <v>64</v>
      </c>
      <c r="W500" s="321" t="s">
        <v>35</v>
      </c>
    </row>
    <row r="501" spans="1:23" s="420" customFormat="1" ht="24.75" customHeight="1" x14ac:dyDescent="0.2">
      <c r="A501" s="480" t="s">
        <v>1080</v>
      </c>
      <c r="B501" s="705" t="s">
        <v>1372</v>
      </c>
      <c r="C501" s="631">
        <v>2018</v>
      </c>
      <c r="D501" s="515" t="s">
        <v>1819</v>
      </c>
      <c r="E501" s="631" t="s">
        <v>1079</v>
      </c>
      <c r="F501" s="306" t="s">
        <v>1079</v>
      </c>
      <c r="G501" s="811" t="s">
        <v>1081</v>
      </c>
      <c r="H501" s="214">
        <v>450</v>
      </c>
      <c r="I501" s="214">
        <v>350</v>
      </c>
      <c r="J501" s="215">
        <v>100</v>
      </c>
      <c r="K501" s="216">
        <v>0</v>
      </c>
      <c r="L501" s="215">
        <v>0</v>
      </c>
      <c r="M501" s="217">
        <v>0</v>
      </c>
      <c r="N501" s="215">
        <v>100</v>
      </c>
      <c r="O501" s="218">
        <v>0</v>
      </c>
      <c r="P501" s="706">
        <f t="shared" si="26"/>
        <v>100</v>
      </c>
      <c r="Q501" s="215">
        <v>0</v>
      </c>
      <c r="R501" s="217">
        <v>0</v>
      </c>
      <c r="S501" s="215">
        <v>0</v>
      </c>
      <c r="T501" s="217">
        <v>0</v>
      </c>
      <c r="U501" s="306" t="s">
        <v>1816</v>
      </c>
      <c r="V501" s="306" t="s">
        <v>64</v>
      </c>
      <c r="W501" s="321" t="s">
        <v>35</v>
      </c>
    </row>
    <row r="502" spans="1:23" ht="39.75" customHeight="1" x14ac:dyDescent="0.25">
      <c r="A502" s="130" t="s">
        <v>1082</v>
      </c>
      <c r="B502" s="441" t="s">
        <v>1373</v>
      </c>
      <c r="C502" s="12">
        <v>2018</v>
      </c>
      <c r="D502" s="137" t="s">
        <v>1820</v>
      </c>
      <c r="E502" s="134" t="s">
        <v>961</v>
      </c>
      <c r="F502" s="129" t="s">
        <v>961</v>
      </c>
      <c r="G502" s="781" t="s">
        <v>1083</v>
      </c>
      <c r="H502" s="6">
        <v>7000</v>
      </c>
      <c r="I502" s="6">
        <v>0</v>
      </c>
      <c r="J502" s="8">
        <v>0</v>
      </c>
      <c r="K502" s="90">
        <v>0</v>
      </c>
      <c r="L502" s="8">
        <v>7000</v>
      </c>
      <c r="M502" s="7">
        <v>0</v>
      </c>
      <c r="N502" s="9">
        <v>7000</v>
      </c>
      <c r="O502" s="24">
        <v>0</v>
      </c>
      <c r="P502" s="27">
        <f t="shared" si="26"/>
        <v>7000</v>
      </c>
      <c r="Q502" s="27">
        <v>0</v>
      </c>
      <c r="R502" s="7">
        <v>0</v>
      </c>
      <c r="S502" s="8">
        <v>0</v>
      </c>
      <c r="T502" s="7">
        <v>0</v>
      </c>
      <c r="U502" s="11" t="s">
        <v>1784</v>
      </c>
      <c r="V502" s="12" t="s">
        <v>34</v>
      </c>
      <c r="W502" s="224" t="s">
        <v>1179</v>
      </c>
    </row>
    <row r="503" spans="1:23" ht="40.5" customHeight="1" x14ac:dyDescent="0.25">
      <c r="A503" s="130" t="s">
        <v>1084</v>
      </c>
      <c r="B503" s="439" t="s">
        <v>1374</v>
      </c>
      <c r="C503" s="11">
        <v>2018</v>
      </c>
      <c r="D503" s="137" t="s">
        <v>1821</v>
      </c>
      <c r="E503" s="162" t="s">
        <v>23</v>
      </c>
      <c r="F503" s="16" t="s">
        <v>23</v>
      </c>
      <c r="G503" s="782" t="s">
        <v>1085</v>
      </c>
      <c r="H503" s="13">
        <v>5000</v>
      </c>
      <c r="I503" s="13">
        <v>0</v>
      </c>
      <c r="J503" s="15">
        <v>0</v>
      </c>
      <c r="K503" s="54">
        <v>5000</v>
      </c>
      <c r="L503" s="15">
        <v>0</v>
      </c>
      <c r="M503" s="14">
        <v>0</v>
      </c>
      <c r="N503" s="9">
        <v>5000</v>
      </c>
      <c r="O503" s="24">
        <v>0</v>
      </c>
      <c r="P503" s="27">
        <f t="shared" si="26"/>
        <v>5000</v>
      </c>
      <c r="Q503" s="27">
        <v>0</v>
      </c>
      <c r="R503" s="30">
        <v>0</v>
      </c>
      <c r="S503" s="30">
        <v>0</v>
      </c>
      <c r="T503" s="29">
        <v>0</v>
      </c>
      <c r="U503" s="11" t="s">
        <v>1784</v>
      </c>
      <c r="V503" s="12" t="s">
        <v>25</v>
      </c>
      <c r="W503" s="224" t="s">
        <v>625</v>
      </c>
    </row>
    <row r="504" spans="1:23" ht="33.75" customHeight="1" x14ac:dyDescent="0.25">
      <c r="A504" s="130" t="s">
        <v>1086</v>
      </c>
      <c r="B504" s="441" t="s">
        <v>1375</v>
      </c>
      <c r="C504" s="12">
        <v>2018</v>
      </c>
      <c r="D504" s="12" t="s">
        <v>486</v>
      </c>
      <c r="E504" s="134" t="s">
        <v>1067</v>
      </c>
      <c r="F504" s="12" t="s">
        <v>1067</v>
      </c>
      <c r="G504" s="812" t="s">
        <v>1087</v>
      </c>
      <c r="H504" s="28">
        <v>250</v>
      </c>
      <c r="I504" s="28">
        <v>0</v>
      </c>
      <c r="J504" s="30">
        <v>250</v>
      </c>
      <c r="K504" s="59">
        <v>0</v>
      </c>
      <c r="L504" s="30">
        <v>0</v>
      </c>
      <c r="M504" s="29">
        <v>0</v>
      </c>
      <c r="N504" s="9">
        <v>250</v>
      </c>
      <c r="O504" s="25">
        <v>0</v>
      </c>
      <c r="P504" s="9">
        <f t="shared" si="26"/>
        <v>250</v>
      </c>
      <c r="Q504" s="9">
        <v>0</v>
      </c>
      <c r="R504" s="30">
        <v>0</v>
      </c>
      <c r="S504" s="30">
        <v>0</v>
      </c>
      <c r="T504" s="29">
        <v>0</v>
      </c>
      <c r="U504" s="12" t="s">
        <v>1784</v>
      </c>
      <c r="V504" s="12" t="s">
        <v>64</v>
      </c>
      <c r="W504" s="224" t="s">
        <v>1342</v>
      </c>
    </row>
    <row r="505" spans="1:23" s="423" customFormat="1" ht="33.75" customHeight="1" x14ac:dyDescent="0.2">
      <c r="A505" s="443" t="s">
        <v>1088</v>
      </c>
      <c r="B505" s="440" t="s">
        <v>1376</v>
      </c>
      <c r="C505" s="146">
        <v>2018</v>
      </c>
      <c r="D505" s="137" t="s">
        <v>486</v>
      </c>
      <c r="E505" s="138" t="s">
        <v>1089</v>
      </c>
      <c r="F505" s="138" t="s">
        <v>1089</v>
      </c>
      <c r="G505" s="813" t="s">
        <v>1090</v>
      </c>
      <c r="H505" s="35">
        <v>500</v>
      </c>
      <c r="I505" s="35">
        <v>500</v>
      </c>
      <c r="J505" s="37">
        <v>0</v>
      </c>
      <c r="K505" s="72">
        <v>0</v>
      </c>
      <c r="L505" s="37">
        <v>0</v>
      </c>
      <c r="M505" s="36">
        <v>0</v>
      </c>
      <c r="N505" s="38">
        <v>0</v>
      </c>
      <c r="O505" s="24">
        <v>0</v>
      </c>
      <c r="P505" s="74">
        <f t="shared" si="26"/>
        <v>0</v>
      </c>
      <c r="Q505" s="74">
        <v>0</v>
      </c>
      <c r="R505" s="37">
        <v>0</v>
      </c>
      <c r="S505" s="37">
        <v>0</v>
      </c>
      <c r="T505" s="36">
        <v>0</v>
      </c>
      <c r="U505" s="137" t="s">
        <v>1784</v>
      </c>
      <c r="V505" s="137" t="s">
        <v>77</v>
      </c>
      <c r="W505" s="136" t="s">
        <v>1784</v>
      </c>
    </row>
    <row r="506" spans="1:23" ht="33.75" customHeight="1" x14ac:dyDescent="0.25">
      <c r="A506" s="130" t="s">
        <v>1091</v>
      </c>
      <c r="B506" s="439" t="s">
        <v>1377</v>
      </c>
      <c r="C506" s="11">
        <v>2018</v>
      </c>
      <c r="D506" s="12" t="s">
        <v>486</v>
      </c>
      <c r="E506" s="134" t="s">
        <v>1092</v>
      </c>
      <c r="F506" s="134" t="s">
        <v>1092</v>
      </c>
      <c r="G506" s="812" t="s">
        <v>1093</v>
      </c>
      <c r="H506" s="28">
        <v>2200</v>
      </c>
      <c r="I506" s="28">
        <v>0</v>
      </c>
      <c r="J506" s="30">
        <v>1100</v>
      </c>
      <c r="K506" s="59">
        <v>1100</v>
      </c>
      <c r="L506" s="30">
        <v>0</v>
      </c>
      <c r="M506" s="29">
        <v>0</v>
      </c>
      <c r="N506" s="9">
        <v>2200</v>
      </c>
      <c r="O506" s="24">
        <v>0</v>
      </c>
      <c r="P506" s="27">
        <f t="shared" si="26"/>
        <v>2200</v>
      </c>
      <c r="Q506" s="27">
        <v>0</v>
      </c>
      <c r="R506" s="30">
        <v>0</v>
      </c>
      <c r="S506" s="30">
        <v>0</v>
      </c>
      <c r="T506" s="29">
        <v>0</v>
      </c>
      <c r="U506" s="11" t="s">
        <v>1784</v>
      </c>
      <c r="V506" s="12" t="s">
        <v>64</v>
      </c>
      <c r="W506" s="224" t="s">
        <v>610</v>
      </c>
    </row>
    <row r="507" spans="1:23" s="503" customFormat="1" ht="33.75" customHeight="1" x14ac:dyDescent="0.2">
      <c r="A507" s="474" t="s">
        <v>1094</v>
      </c>
      <c r="B507" s="547" t="s">
        <v>1378</v>
      </c>
      <c r="C507" s="529">
        <v>2018</v>
      </c>
      <c r="D507" s="476" t="s">
        <v>486</v>
      </c>
      <c r="E507" s="494" t="s">
        <v>1047</v>
      </c>
      <c r="F507" s="494" t="s">
        <v>1047</v>
      </c>
      <c r="G507" s="814" t="s">
        <v>1095</v>
      </c>
      <c r="H507" s="548">
        <v>342.71839999999997</v>
      </c>
      <c r="I507" s="495">
        <v>342.71839999999997</v>
      </c>
      <c r="J507" s="424">
        <v>0</v>
      </c>
      <c r="K507" s="425">
        <v>0</v>
      </c>
      <c r="L507" s="424">
        <v>0</v>
      </c>
      <c r="M507" s="426">
        <v>0</v>
      </c>
      <c r="N507" s="424">
        <v>7.2816000000000001</v>
      </c>
      <c r="O507" s="489">
        <v>-7.2816000000000001</v>
      </c>
      <c r="P507" s="428">
        <f t="shared" si="26"/>
        <v>0</v>
      </c>
      <c r="Q507" s="428">
        <v>0</v>
      </c>
      <c r="R507" s="424">
        <v>0</v>
      </c>
      <c r="S507" s="424">
        <v>0</v>
      </c>
      <c r="T507" s="426">
        <v>0</v>
      </c>
      <c r="U507" s="509" t="s">
        <v>1341</v>
      </c>
      <c r="V507" s="476" t="s">
        <v>77</v>
      </c>
      <c r="W507" s="477" t="s">
        <v>1784</v>
      </c>
    </row>
    <row r="508" spans="1:23" s="423" customFormat="1" ht="33.75" customHeight="1" x14ac:dyDescent="0.2">
      <c r="A508" s="443" t="s">
        <v>1096</v>
      </c>
      <c r="B508" s="440" t="s">
        <v>1379</v>
      </c>
      <c r="C508" s="146">
        <v>2018</v>
      </c>
      <c r="D508" s="137" t="s">
        <v>486</v>
      </c>
      <c r="E508" s="138" t="s">
        <v>1097</v>
      </c>
      <c r="F508" s="138" t="s">
        <v>1097</v>
      </c>
      <c r="G508" s="813" t="s">
        <v>1098</v>
      </c>
      <c r="H508" s="35">
        <v>600</v>
      </c>
      <c r="I508" s="35">
        <v>600</v>
      </c>
      <c r="J508" s="37">
        <v>0</v>
      </c>
      <c r="K508" s="72">
        <v>0</v>
      </c>
      <c r="L508" s="37">
        <v>0</v>
      </c>
      <c r="M508" s="36">
        <v>0</v>
      </c>
      <c r="N508" s="38">
        <v>0</v>
      </c>
      <c r="O508" s="24">
        <v>0</v>
      </c>
      <c r="P508" s="74">
        <f t="shared" si="26"/>
        <v>0</v>
      </c>
      <c r="Q508" s="74">
        <v>0</v>
      </c>
      <c r="R508" s="37">
        <v>0</v>
      </c>
      <c r="S508" s="37">
        <v>0</v>
      </c>
      <c r="T508" s="36">
        <v>0</v>
      </c>
      <c r="U508" s="137" t="s">
        <v>1784</v>
      </c>
      <c r="V508" s="137" t="s">
        <v>77</v>
      </c>
      <c r="W508" s="136" t="s">
        <v>1784</v>
      </c>
    </row>
    <row r="509" spans="1:23" s="503" customFormat="1" ht="33.75" customHeight="1" x14ac:dyDescent="0.2">
      <c r="A509" s="474" t="s">
        <v>1099</v>
      </c>
      <c r="B509" s="547" t="s">
        <v>1380</v>
      </c>
      <c r="C509" s="529">
        <v>2018</v>
      </c>
      <c r="D509" s="476" t="s">
        <v>486</v>
      </c>
      <c r="E509" s="494" t="s">
        <v>1100</v>
      </c>
      <c r="F509" s="494" t="s">
        <v>1100</v>
      </c>
      <c r="G509" s="814" t="s">
        <v>1101</v>
      </c>
      <c r="H509" s="548">
        <v>141.44999999999999</v>
      </c>
      <c r="I509" s="495">
        <v>141.44999999999999</v>
      </c>
      <c r="J509" s="424">
        <v>0</v>
      </c>
      <c r="K509" s="425">
        <v>0</v>
      </c>
      <c r="L509" s="424">
        <v>0</v>
      </c>
      <c r="M509" s="426">
        <v>0</v>
      </c>
      <c r="N509" s="424">
        <v>8.5500000000000007</v>
      </c>
      <c r="O509" s="489">
        <v>-8.5500000000000007</v>
      </c>
      <c r="P509" s="428">
        <f t="shared" si="26"/>
        <v>0</v>
      </c>
      <c r="Q509" s="428">
        <v>0</v>
      </c>
      <c r="R509" s="424">
        <v>0</v>
      </c>
      <c r="S509" s="424">
        <v>0</v>
      </c>
      <c r="T509" s="426">
        <v>0</v>
      </c>
      <c r="U509" s="509" t="s">
        <v>1341</v>
      </c>
      <c r="V509" s="476" t="s">
        <v>77</v>
      </c>
      <c r="W509" s="477" t="s">
        <v>1784</v>
      </c>
    </row>
    <row r="510" spans="1:23" s="423" customFormat="1" ht="33.75" customHeight="1" x14ac:dyDescent="0.2">
      <c r="A510" s="443" t="s">
        <v>1102</v>
      </c>
      <c r="B510" s="442" t="s">
        <v>1381</v>
      </c>
      <c r="C510" s="146">
        <v>2018</v>
      </c>
      <c r="D510" s="137" t="s">
        <v>486</v>
      </c>
      <c r="E510" s="138" t="s">
        <v>1103</v>
      </c>
      <c r="F510" s="138" t="s">
        <v>1103</v>
      </c>
      <c r="G510" s="813" t="s">
        <v>1104</v>
      </c>
      <c r="H510" s="148">
        <v>199.989</v>
      </c>
      <c r="I510" s="35">
        <v>199.989</v>
      </c>
      <c r="J510" s="37">
        <v>0</v>
      </c>
      <c r="K510" s="72">
        <v>0</v>
      </c>
      <c r="L510" s="37">
        <v>0</v>
      </c>
      <c r="M510" s="36">
        <v>0</v>
      </c>
      <c r="N510" s="38">
        <v>1.0999999999999999E-2</v>
      </c>
      <c r="O510" s="24">
        <v>-1.0999999999999999E-2</v>
      </c>
      <c r="P510" s="74">
        <f t="shared" si="26"/>
        <v>0</v>
      </c>
      <c r="Q510" s="33">
        <v>0</v>
      </c>
      <c r="R510" s="37">
        <v>0</v>
      </c>
      <c r="S510" s="37">
        <v>0</v>
      </c>
      <c r="T510" s="36">
        <v>0</v>
      </c>
      <c r="U510" s="137" t="s">
        <v>1784</v>
      </c>
      <c r="V510" s="137" t="s">
        <v>77</v>
      </c>
      <c r="W510" s="136" t="s">
        <v>1784</v>
      </c>
    </row>
    <row r="511" spans="1:23" s="503" customFormat="1" ht="36" customHeight="1" x14ac:dyDescent="0.2">
      <c r="A511" s="474" t="s">
        <v>1105</v>
      </c>
      <c r="B511" s="552" t="s">
        <v>1382</v>
      </c>
      <c r="C511" s="529">
        <v>2018</v>
      </c>
      <c r="D511" s="476" t="s">
        <v>486</v>
      </c>
      <c r="E511" s="494" t="s">
        <v>1103</v>
      </c>
      <c r="F511" s="494" t="s">
        <v>1103</v>
      </c>
      <c r="G511" s="814" t="s">
        <v>1106</v>
      </c>
      <c r="H511" s="548">
        <v>119.48699999999999</v>
      </c>
      <c r="I511" s="495">
        <v>119.48699999999999</v>
      </c>
      <c r="J511" s="424">
        <v>0</v>
      </c>
      <c r="K511" s="425">
        <v>0</v>
      </c>
      <c r="L511" s="424">
        <v>0</v>
      </c>
      <c r="M511" s="426">
        <v>0</v>
      </c>
      <c r="N511" s="424">
        <v>30.513000000000002</v>
      </c>
      <c r="O511" s="489">
        <v>-30.513000000000002</v>
      </c>
      <c r="P511" s="428">
        <f t="shared" si="26"/>
        <v>0</v>
      </c>
      <c r="Q511" s="424">
        <v>0</v>
      </c>
      <c r="R511" s="426">
        <v>0</v>
      </c>
      <c r="S511" s="424">
        <v>0</v>
      </c>
      <c r="T511" s="426">
        <v>0</v>
      </c>
      <c r="U511" s="509" t="s">
        <v>1341</v>
      </c>
      <c r="V511" s="476" t="s">
        <v>77</v>
      </c>
      <c r="W511" s="477" t="s">
        <v>1784</v>
      </c>
    </row>
    <row r="512" spans="1:23" ht="33.75" customHeight="1" x14ac:dyDescent="0.25">
      <c r="A512" s="130" t="s">
        <v>1107</v>
      </c>
      <c r="B512" s="441" t="s">
        <v>1383</v>
      </c>
      <c r="C512" s="11">
        <v>2018</v>
      </c>
      <c r="D512" s="12" t="s">
        <v>486</v>
      </c>
      <c r="E512" s="134" t="s">
        <v>1108</v>
      </c>
      <c r="F512" s="134" t="s">
        <v>1108</v>
      </c>
      <c r="G512" s="812" t="s">
        <v>1109</v>
      </c>
      <c r="H512" s="28">
        <v>1000</v>
      </c>
      <c r="I512" s="28">
        <v>0</v>
      </c>
      <c r="J512" s="30">
        <v>0</v>
      </c>
      <c r="K512" s="59">
        <v>1000</v>
      </c>
      <c r="L512" s="30">
        <v>0</v>
      </c>
      <c r="M512" s="29">
        <v>0</v>
      </c>
      <c r="N512" s="9">
        <v>1000</v>
      </c>
      <c r="O512" s="24">
        <v>0</v>
      </c>
      <c r="P512" s="27">
        <f t="shared" si="26"/>
        <v>1000</v>
      </c>
      <c r="Q512" s="9">
        <v>0</v>
      </c>
      <c r="R512" s="29">
        <v>0</v>
      </c>
      <c r="S512" s="30">
        <v>0</v>
      </c>
      <c r="T512" s="29">
        <v>0</v>
      </c>
      <c r="U512" s="12" t="s">
        <v>1784</v>
      </c>
      <c r="V512" s="12" t="s">
        <v>25</v>
      </c>
      <c r="W512" s="224" t="s">
        <v>625</v>
      </c>
    </row>
    <row r="513" spans="1:23" s="423" customFormat="1" ht="36.75" customHeight="1" x14ac:dyDescent="0.2">
      <c r="A513" s="443" t="s">
        <v>1110</v>
      </c>
      <c r="B513" s="442" t="s">
        <v>1384</v>
      </c>
      <c r="C513" s="146">
        <v>2018</v>
      </c>
      <c r="D513" s="137" t="s">
        <v>486</v>
      </c>
      <c r="E513" s="138" t="s">
        <v>1111</v>
      </c>
      <c r="F513" s="138" t="s">
        <v>1111</v>
      </c>
      <c r="G513" s="813" t="s">
        <v>1112</v>
      </c>
      <c r="H513" s="35">
        <v>800</v>
      </c>
      <c r="I513" s="35">
        <v>800</v>
      </c>
      <c r="J513" s="37">
        <v>0</v>
      </c>
      <c r="K513" s="72">
        <v>0</v>
      </c>
      <c r="L513" s="37">
        <v>0</v>
      </c>
      <c r="M513" s="36">
        <v>0</v>
      </c>
      <c r="N513" s="38">
        <v>0</v>
      </c>
      <c r="O513" s="24">
        <v>0</v>
      </c>
      <c r="P513" s="74">
        <f t="shared" si="26"/>
        <v>0</v>
      </c>
      <c r="Q513" s="38">
        <v>0</v>
      </c>
      <c r="R513" s="36">
        <v>0</v>
      </c>
      <c r="S513" s="37">
        <v>0</v>
      </c>
      <c r="T513" s="36">
        <v>0</v>
      </c>
      <c r="U513" s="137" t="s">
        <v>1784</v>
      </c>
      <c r="V513" s="137" t="s">
        <v>77</v>
      </c>
      <c r="W513" s="136" t="s">
        <v>1784</v>
      </c>
    </row>
    <row r="514" spans="1:23" s="423" customFormat="1" ht="36.75" customHeight="1" x14ac:dyDescent="0.2">
      <c r="A514" s="443" t="s">
        <v>1113</v>
      </c>
      <c r="B514" s="442" t="s">
        <v>1385</v>
      </c>
      <c r="C514" s="146">
        <v>2018</v>
      </c>
      <c r="D514" s="137" t="s">
        <v>486</v>
      </c>
      <c r="E514" s="138" t="s">
        <v>1114</v>
      </c>
      <c r="F514" s="138" t="s">
        <v>1114</v>
      </c>
      <c r="G514" s="813" t="s">
        <v>1115</v>
      </c>
      <c r="H514" s="35">
        <v>130</v>
      </c>
      <c r="I514" s="35">
        <v>130</v>
      </c>
      <c r="J514" s="37">
        <v>0</v>
      </c>
      <c r="K514" s="72">
        <v>0</v>
      </c>
      <c r="L514" s="37">
        <v>0</v>
      </c>
      <c r="M514" s="36">
        <v>0</v>
      </c>
      <c r="N514" s="38">
        <v>0</v>
      </c>
      <c r="O514" s="24">
        <v>0</v>
      </c>
      <c r="P514" s="74">
        <f t="shared" si="26"/>
        <v>0</v>
      </c>
      <c r="Q514" s="38">
        <v>0</v>
      </c>
      <c r="R514" s="36">
        <v>0</v>
      </c>
      <c r="S514" s="37">
        <v>0</v>
      </c>
      <c r="T514" s="36">
        <v>0</v>
      </c>
      <c r="U514" s="137" t="s">
        <v>1784</v>
      </c>
      <c r="V514" s="137" t="s">
        <v>77</v>
      </c>
      <c r="W514" s="136" t="s">
        <v>1784</v>
      </c>
    </row>
    <row r="515" spans="1:23" s="503" customFormat="1" ht="36.75" customHeight="1" x14ac:dyDescent="0.2">
      <c r="A515" s="474" t="s">
        <v>1116</v>
      </c>
      <c r="B515" s="552" t="s">
        <v>1386</v>
      </c>
      <c r="C515" s="529">
        <v>2018</v>
      </c>
      <c r="D515" s="476" t="s">
        <v>486</v>
      </c>
      <c r="E515" s="494" t="s">
        <v>946</v>
      </c>
      <c r="F515" s="494" t="s">
        <v>946</v>
      </c>
      <c r="G515" s="814" t="s">
        <v>1117</v>
      </c>
      <c r="H515" s="548">
        <v>687.7</v>
      </c>
      <c r="I515" s="495">
        <v>687.7</v>
      </c>
      <c r="J515" s="424">
        <v>0</v>
      </c>
      <c r="K515" s="425">
        <v>0</v>
      </c>
      <c r="L515" s="424">
        <v>0</v>
      </c>
      <c r="M515" s="426">
        <v>0</v>
      </c>
      <c r="N515" s="424">
        <v>12.3</v>
      </c>
      <c r="O515" s="489">
        <v>-12.3</v>
      </c>
      <c r="P515" s="428">
        <f t="shared" si="26"/>
        <v>0</v>
      </c>
      <c r="Q515" s="424">
        <v>0</v>
      </c>
      <c r="R515" s="426">
        <v>0</v>
      </c>
      <c r="S515" s="424">
        <v>0</v>
      </c>
      <c r="T515" s="426">
        <v>0</v>
      </c>
      <c r="U515" s="509" t="s">
        <v>1341</v>
      </c>
      <c r="V515" s="476" t="s">
        <v>77</v>
      </c>
      <c r="W515" s="477" t="s">
        <v>1784</v>
      </c>
    </row>
    <row r="516" spans="1:23" ht="33.75" customHeight="1" x14ac:dyDescent="0.25">
      <c r="A516" s="130" t="s">
        <v>1118</v>
      </c>
      <c r="B516" s="441" t="s">
        <v>1387</v>
      </c>
      <c r="C516" s="11">
        <v>2018</v>
      </c>
      <c r="D516" s="12" t="s">
        <v>486</v>
      </c>
      <c r="E516" s="134" t="s">
        <v>1119</v>
      </c>
      <c r="F516" s="134" t="s">
        <v>1119</v>
      </c>
      <c r="G516" s="812" t="s">
        <v>413</v>
      </c>
      <c r="H516" s="28">
        <v>2200</v>
      </c>
      <c r="I516" s="28">
        <v>0</v>
      </c>
      <c r="J516" s="30">
        <v>0</v>
      </c>
      <c r="K516" s="59">
        <v>2200</v>
      </c>
      <c r="L516" s="30">
        <v>0</v>
      </c>
      <c r="M516" s="29">
        <v>0</v>
      </c>
      <c r="N516" s="9">
        <v>2200</v>
      </c>
      <c r="O516" s="24">
        <v>0</v>
      </c>
      <c r="P516" s="27">
        <f t="shared" si="26"/>
        <v>2200</v>
      </c>
      <c r="Q516" s="9">
        <v>0</v>
      </c>
      <c r="R516" s="29">
        <v>0</v>
      </c>
      <c r="S516" s="30">
        <v>0</v>
      </c>
      <c r="T516" s="29">
        <v>0</v>
      </c>
      <c r="U516" s="12" t="s">
        <v>1784</v>
      </c>
      <c r="V516" s="12" t="s">
        <v>64</v>
      </c>
      <c r="W516" s="224" t="s">
        <v>610</v>
      </c>
    </row>
    <row r="517" spans="1:23" s="503" customFormat="1" ht="33.75" customHeight="1" x14ac:dyDescent="0.2">
      <c r="A517" s="474" t="s">
        <v>1120</v>
      </c>
      <c r="B517" s="552" t="s">
        <v>1388</v>
      </c>
      <c r="C517" s="529">
        <v>2018</v>
      </c>
      <c r="D517" s="476" t="s">
        <v>486</v>
      </c>
      <c r="E517" s="494" t="s">
        <v>1121</v>
      </c>
      <c r="F517" s="494" t="s">
        <v>1121</v>
      </c>
      <c r="G517" s="814" t="s">
        <v>1122</v>
      </c>
      <c r="H517" s="548">
        <v>159.708</v>
      </c>
      <c r="I517" s="495">
        <v>159.708</v>
      </c>
      <c r="J517" s="424">
        <v>0</v>
      </c>
      <c r="K517" s="425">
        <v>0</v>
      </c>
      <c r="L517" s="424">
        <v>0</v>
      </c>
      <c r="M517" s="426">
        <v>0</v>
      </c>
      <c r="N517" s="424">
        <v>90.292000000000002</v>
      </c>
      <c r="O517" s="489">
        <v>-90.292000000000002</v>
      </c>
      <c r="P517" s="428">
        <f t="shared" si="26"/>
        <v>0</v>
      </c>
      <c r="Q517" s="424">
        <v>0</v>
      </c>
      <c r="R517" s="426">
        <v>0</v>
      </c>
      <c r="S517" s="424">
        <v>0</v>
      </c>
      <c r="T517" s="426">
        <v>0</v>
      </c>
      <c r="U517" s="509" t="s">
        <v>1341</v>
      </c>
      <c r="V517" s="476" t="s">
        <v>77</v>
      </c>
      <c r="W517" s="477" t="s">
        <v>1784</v>
      </c>
    </row>
    <row r="518" spans="1:23" s="503" customFormat="1" ht="33.75" customHeight="1" x14ac:dyDescent="0.2">
      <c r="A518" s="474" t="s">
        <v>1123</v>
      </c>
      <c r="B518" s="552" t="s">
        <v>1389</v>
      </c>
      <c r="C518" s="529">
        <v>2018</v>
      </c>
      <c r="D518" s="476" t="s">
        <v>486</v>
      </c>
      <c r="E518" s="494" t="s">
        <v>1124</v>
      </c>
      <c r="F518" s="494" t="s">
        <v>1124</v>
      </c>
      <c r="G518" s="814" t="s">
        <v>1125</v>
      </c>
      <c r="H518" s="548">
        <v>344.77</v>
      </c>
      <c r="I518" s="495">
        <v>344.77</v>
      </c>
      <c r="J518" s="424">
        <v>0</v>
      </c>
      <c r="K518" s="425">
        <v>0</v>
      </c>
      <c r="L518" s="424">
        <v>0</v>
      </c>
      <c r="M518" s="426">
        <v>0</v>
      </c>
      <c r="N518" s="424">
        <v>15.23</v>
      </c>
      <c r="O518" s="489">
        <v>-15.23</v>
      </c>
      <c r="P518" s="428">
        <f t="shared" si="26"/>
        <v>0</v>
      </c>
      <c r="Q518" s="424">
        <v>0</v>
      </c>
      <c r="R518" s="426">
        <v>0</v>
      </c>
      <c r="S518" s="424">
        <v>0</v>
      </c>
      <c r="T518" s="426">
        <v>0</v>
      </c>
      <c r="U518" s="509" t="s">
        <v>1341</v>
      </c>
      <c r="V518" s="476" t="s">
        <v>77</v>
      </c>
      <c r="W518" s="477" t="s">
        <v>1784</v>
      </c>
    </row>
    <row r="519" spans="1:23" s="423" customFormat="1" ht="33.75" customHeight="1" x14ac:dyDescent="0.2">
      <c r="A519" s="443" t="s">
        <v>1126</v>
      </c>
      <c r="B519" s="442" t="s">
        <v>1390</v>
      </c>
      <c r="C519" s="146">
        <v>2018</v>
      </c>
      <c r="D519" s="137" t="s">
        <v>486</v>
      </c>
      <c r="E519" s="138" t="s">
        <v>1124</v>
      </c>
      <c r="F519" s="138" t="s">
        <v>1124</v>
      </c>
      <c r="G519" s="813" t="s">
        <v>1101</v>
      </c>
      <c r="H519" s="35">
        <v>250</v>
      </c>
      <c r="I519" s="35">
        <v>250</v>
      </c>
      <c r="J519" s="37">
        <v>0</v>
      </c>
      <c r="K519" s="72">
        <v>0</v>
      </c>
      <c r="L519" s="37">
        <v>0</v>
      </c>
      <c r="M519" s="36">
        <v>0</v>
      </c>
      <c r="N519" s="38">
        <v>0</v>
      </c>
      <c r="O519" s="24">
        <v>0</v>
      </c>
      <c r="P519" s="74">
        <f t="shared" si="26"/>
        <v>0</v>
      </c>
      <c r="Q519" s="38">
        <v>0</v>
      </c>
      <c r="R519" s="36">
        <v>0</v>
      </c>
      <c r="S519" s="37">
        <v>0</v>
      </c>
      <c r="T519" s="36">
        <v>0</v>
      </c>
      <c r="U519" s="137" t="s">
        <v>1784</v>
      </c>
      <c r="V519" s="137" t="s">
        <v>77</v>
      </c>
      <c r="W519" s="136" t="s">
        <v>1784</v>
      </c>
    </row>
    <row r="520" spans="1:23" s="503" customFormat="1" ht="33.75" customHeight="1" x14ac:dyDescent="0.2">
      <c r="A520" s="474" t="s">
        <v>1127</v>
      </c>
      <c r="B520" s="552" t="s">
        <v>1391</v>
      </c>
      <c r="C520" s="529">
        <v>2018</v>
      </c>
      <c r="D520" s="476" t="s">
        <v>486</v>
      </c>
      <c r="E520" s="494" t="s">
        <v>1128</v>
      </c>
      <c r="F520" s="494" t="s">
        <v>1128</v>
      </c>
      <c r="G520" s="814" t="s">
        <v>1129</v>
      </c>
      <c r="H520" s="548">
        <v>196.54</v>
      </c>
      <c r="I520" s="495">
        <v>196.54</v>
      </c>
      <c r="J520" s="424">
        <v>0</v>
      </c>
      <c r="K520" s="425">
        <v>0</v>
      </c>
      <c r="L520" s="424">
        <v>0</v>
      </c>
      <c r="M520" s="426">
        <v>0</v>
      </c>
      <c r="N520" s="424">
        <v>103.46</v>
      </c>
      <c r="O520" s="489">
        <v>-103.46</v>
      </c>
      <c r="P520" s="428">
        <f t="shared" si="26"/>
        <v>0</v>
      </c>
      <c r="Q520" s="424">
        <v>0</v>
      </c>
      <c r="R520" s="426">
        <v>0</v>
      </c>
      <c r="S520" s="424">
        <v>0</v>
      </c>
      <c r="T520" s="426">
        <v>0</v>
      </c>
      <c r="U520" s="509" t="s">
        <v>1341</v>
      </c>
      <c r="V520" s="476" t="s">
        <v>77</v>
      </c>
      <c r="W520" s="477" t="s">
        <v>1784</v>
      </c>
    </row>
    <row r="521" spans="1:23" s="503" customFormat="1" ht="33.75" customHeight="1" x14ac:dyDescent="0.2">
      <c r="A521" s="474" t="s">
        <v>1130</v>
      </c>
      <c r="B521" s="552" t="s">
        <v>1392</v>
      </c>
      <c r="C521" s="529">
        <v>2018</v>
      </c>
      <c r="D521" s="476" t="s">
        <v>486</v>
      </c>
      <c r="E521" s="494" t="s">
        <v>1128</v>
      </c>
      <c r="F521" s="494" t="s">
        <v>1128</v>
      </c>
      <c r="G521" s="814" t="s">
        <v>1131</v>
      </c>
      <c r="H521" s="548">
        <v>262.2</v>
      </c>
      <c r="I521" s="495">
        <v>262.2</v>
      </c>
      <c r="J521" s="424">
        <v>0</v>
      </c>
      <c r="K521" s="425">
        <v>0</v>
      </c>
      <c r="L521" s="424">
        <v>0</v>
      </c>
      <c r="M521" s="426">
        <v>0</v>
      </c>
      <c r="N521" s="424">
        <v>67.8</v>
      </c>
      <c r="O521" s="489">
        <v>-67.8</v>
      </c>
      <c r="P521" s="428">
        <f t="shared" si="26"/>
        <v>0</v>
      </c>
      <c r="Q521" s="424">
        <v>0</v>
      </c>
      <c r="R521" s="426">
        <v>0</v>
      </c>
      <c r="S521" s="424">
        <v>0</v>
      </c>
      <c r="T521" s="426">
        <v>0</v>
      </c>
      <c r="U521" s="509" t="s">
        <v>1341</v>
      </c>
      <c r="V521" s="476" t="s">
        <v>77</v>
      </c>
      <c r="W521" s="477" t="s">
        <v>1784</v>
      </c>
    </row>
    <row r="522" spans="1:23" s="503" customFormat="1" ht="33.75" customHeight="1" x14ac:dyDescent="0.2">
      <c r="A522" s="474" t="s">
        <v>1132</v>
      </c>
      <c r="B522" s="552" t="s">
        <v>1393</v>
      </c>
      <c r="C522" s="529">
        <v>2018</v>
      </c>
      <c r="D522" s="476" t="s">
        <v>486</v>
      </c>
      <c r="E522" s="494" t="s">
        <v>1128</v>
      </c>
      <c r="F522" s="494" t="s">
        <v>1128</v>
      </c>
      <c r="G522" s="814" t="s">
        <v>1133</v>
      </c>
      <c r="H522" s="548">
        <v>255.18899999999999</v>
      </c>
      <c r="I522" s="495">
        <v>255.18899999999999</v>
      </c>
      <c r="J522" s="424">
        <v>0</v>
      </c>
      <c r="K522" s="425">
        <v>0</v>
      </c>
      <c r="L522" s="424">
        <v>0</v>
      </c>
      <c r="M522" s="426">
        <v>0</v>
      </c>
      <c r="N522" s="424">
        <v>144.81100000000001</v>
      </c>
      <c r="O522" s="498">
        <v>-144.81100000000001</v>
      </c>
      <c r="P522" s="428">
        <f t="shared" si="26"/>
        <v>0</v>
      </c>
      <c r="Q522" s="424">
        <v>0</v>
      </c>
      <c r="R522" s="426">
        <v>0</v>
      </c>
      <c r="S522" s="424">
        <v>0</v>
      </c>
      <c r="T522" s="426">
        <v>0</v>
      </c>
      <c r="U522" s="509" t="s">
        <v>1341</v>
      </c>
      <c r="V522" s="476" t="s">
        <v>77</v>
      </c>
      <c r="W522" s="477" t="s">
        <v>1784</v>
      </c>
    </row>
    <row r="523" spans="1:23" ht="33.75" customHeight="1" thickBot="1" x14ac:dyDescent="0.3">
      <c r="A523" s="444" t="s">
        <v>1134</v>
      </c>
      <c r="B523" s="562" t="s">
        <v>1394</v>
      </c>
      <c r="C523" s="373">
        <v>2018</v>
      </c>
      <c r="D523" s="373" t="s">
        <v>486</v>
      </c>
      <c r="E523" s="164" t="s">
        <v>1135</v>
      </c>
      <c r="F523" s="164" t="s">
        <v>1135</v>
      </c>
      <c r="G523" s="815" t="s">
        <v>1136</v>
      </c>
      <c r="H523" s="105">
        <v>9930.85</v>
      </c>
      <c r="I523" s="105">
        <v>0</v>
      </c>
      <c r="J523" s="108">
        <v>0</v>
      </c>
      <c r="K523" s="107">
        <v>9930.85</v>
      </c>
      <c r="L523" s="108">
        <v>0</v>
      </c>
      <c r="M523" s="106">
        <v>0</v>
      </c>
      <c r="N523" s="109">
        <v>9930.85</v>
      </c>
      <c r="O523" s="563">
        <v>0</v>
      </c>
      <c r="P523" s="109">
        <f t="shared" si="26"/>
        <v>9930.85</v>
      </c>
      <c r="Q523" s="109">
        <v>0</v>
      </c>
      <c r="R523" s="106">
        <v>0</v>
      </c>
      <c r="S523" s="108">
        <v>0</v>
      </c>
      <c r="T523" s="106">
        <v>0</v>
      </c>
      <c r="U523" s="373" t="s">
        <v>1784</v>
      </c>
      <c r="V523" s="373" t="s">
        <v>64</v>
      </c>
      <c r="W523" s="398" t="s">
        <v>610</v>
      </c>
    </row>
    <row r="524" spans="1:23" s="412" customFormat="1" ht="27" customHeight="1" x14ac:dyDescent="0.2">
      <c r="A524" s="445" t="s">
        <v>1462</v>
      </c>
      <c r="B524" s="896" t="s">
        <v>1814</v>
      </c>
      <c r="C524" s="817">
        <v>2019</v>
      </c>
      <c r="D524" s="950" t="s">
        <v>1814</v>
      </c>
      <c r="E524" s="951" t="s">
        <v>1008</v>
      </c>
      <c r="F524" s="952" t="s">
        <v>1008</v>
      </c>
      <c r="G524" s="953" t="s">
        <v>1395</v>
      </c>
      <c r="H524" s="954">
        <v>3700</v>
      </c>
      <c r="I524" s="859">
        <v>0</v>
      </c>
      <c r="J524" s="955">
        <v>0</v>
      </c>
      <c r="K524" s="956">
        <v>0</v>
      </c>
      <c r="L524" s="956">
        <v>0</v>
      </c>
      <c r="M524" s="956">
        <v>0</v>
      </c>
      <c r="N524" s="957">
        <v>0</v>
      </c>
      <c r="O524" s="957">
        <v>3700</v>
      </c>
      <c r="P524" s="956">
        <f t="shared" si="26"/>
        <v>3700</v>
      </c>
      <c r="Q524" s="956">
        <v>0</v>
      </c>
      <c r="R524" s="956">
        <v>0</v>
      </c>
      <c r="S524" s="956">
        <v>0</v>
      </c>
      <c r="T524" s="958">
        <v>0</v>
      </c>
      <c r="U524" s="855" t="s">
        <v>1784</v>
      </c>
      <c r="V524" s="817" t="s">
        <v>34</v>
      </c>
      <c r="W524" s="921"/>
    </row>
    <row r="525" spans="1:23" s="412" customFormat="1" ht="41.25" customHeight="1" x14ac:dyDescent="0.2">
      <c r="A525" s="331" t="s">
        <v>1463</v>
      </c>
      <c r="B525" s="309" t="s">
        <v>1814</v>
      </c>
      <c r="C525" s="310">
        <v>2019</v>
      </c>
      <c r="D525" s="687" t="s">
        <v>1814</v>
      </c>
      <c r="E525" s="688" t="s">
        <v>1008</v>
      </c>
      <c r="F525" s="689" t="s">
        <v>1008</v>
      </c>
      <c r="G525" s="783" t="s">
        <v>1396</v>
      </c>
      <c r="H525" s="438">
        <v>6000</v>
      </c>
      <c r="I525" s="277">
        <v>0</v>
      </c>
      <c r="J525" s="290">
        <v>0</v>
      </c>
      <c r="K525" s="265">
        <v>0</v>
      </c>
      <c r="L525" s="265">
        <v>0</v>
      </c>
      <c r="M525" s="265">
        <v>0</v>
      </c>
      <c r="N525" s="291">
        <v>0</v>
      </c>
      <c r="O525" s="291">
        <v>6000</v>
      </c>
      <c r="P525" s="265">
        <f t="shared" ref="P525:P554" si="27">N525+O525</f>
        <v>6000</v>
      </c>
      <c r="Q525" s="265">
        <v>0</v>
      </c>
      <c r="R525" s="265">
        <v>0</v>
      </c>
      <c r="S525" s="265">
        <v>0</v>
      </c>
      <c r="T525" s="627">
        <v>0</v>
      </c>
      <c r="U525" s="299" t="s">
        <v>1784</v>
      </c>
      <c r="V525" s="310" t="s">
        <v>34</v>
      </c>
      <c r="W525" s="959"/>
    </row>
    <row r="526" spans="1:23" s="412" customFormat="1" ht="27" customHeight="1" x14ac:dyDescent="0.2">
      <c r="A526" s="331" t="s">
        <v>1464</v>
      </c>
      <c r="B526" s="309" t="s">
        <v>1814</v>
      </c>
      <c r="C526" s="310">
        <v>2019</v>
      </c>
      <c r="D526" s="687" t="s">
        <v>1814</v>
      </c>
      <c r="E526" s="688" t="s">
        <v>1067</v>
      </c>
      <c r="F526" s="689" t="s">
        <v>1067</v>
      </c>
      <c r="G526" s="783" t="s">
        <v>1397</v>
      </c>
      <c r="H526" s="438">
        <v>2200</v>
      </c>
      <c r="I526" s="277">
        <v>0</v>
      </c>
      <c r="J526" s="290">
        <v>0</v>
      </c>
      <c r="K526" s="265">
        <v>0</v>
      </c>
      <c r="L526" s="265">
        <v>0</v>
      </c>
      <c r="M526" s="265">
        <v>0</v>
      </c>
      <c r="N526" s="291">
        <v>0</v>
      </c>
      <c r="O526" s="291">
        <v>2200</v>
      </c>
      <c r="P526" s="265">
        <f t="shared" si="27"/>
        <v>2200</v>
      </c>
      <c r="Q526" s="265">
        <v>0</v>
      </c>
      <c r="R526" s="265">
        <v>0</v>
      </c>
      <c r="S526" s="265">
        <v>0</v>
      </c>
      <c r="T526" s="627">
        <v>0</v>
      </c>
      <c r="U526" s="299" t="s">
        <v>1784</v>
      </c>
      <c r="V526" s="310" t="s">
        <v>34</v>
      </c>
      <c r="W526" s="959"/>
    </row>
    <row r="527" spans="1:23" s="412" customFormat="1" ht="27" customHeight="1" x14ac:dyDescent="0.2">
      <c r="A527" s="331" t="s">
        <v>1465</v>
      </c>
      <c r="B527" s="309" t="s">
        <v>1814</v>
      </c>
      <c r="C527" s="310">
        <v>2019</v>
      </c>
      <c r="D527" s="687" t="s">
        <v>1814</v>
      </c>
      <c r="E527" s="688" t="s">
        <v>1067</v>
      </c>
      <c r="F527" s="689" t="s">
        <v>1067</v>
      </c>
      <c r="G527" s="783" t="s">
        <v>1398</v>
      </c>
      <c r="H527" s="438">
        <v>2500</v>
      </c>
      <c r="I527" s="277">
        <v>0</v>
      </c>
      <c r="J527" s="290">
        <v>0</v>
      </c>
      <c r="K527" s="265">
        <v>0</v>
      </c>
      <c r="L527" s="265">
        <v>0</v>
      </c>
      <c r="M527" s="265">
        <v>0</v>
      </c>
      <c r="N527" s="291">
        <v>0</v>
      </c>
      <c r="O527" s="291">
        <v>2500</v>
      </c>
      <c r="P527" s="265">
        <f t="shared" si="27"/>
        <v>2500</v>
      </c>
      <c r="Q527" s="265">
        <v>0</v>
      </c>
      <c r="R527" s="265">
        <v>0</v>
      </c>
      <c r="S527" s="265">
        <v>0</v>
      </c>
      <c r="T527" s="627">
        <v>0</v>
      </c>
      <c r="U527" s="299" t="s">
        <v>1784</v>
      </c>
      <c r="V527" s="310" t="s">
        <v>34</v>
      </c>
      <c r="W527" s="959"/>
    </row>
    <row r="528" spans="1:23" s="412" customFormat="1" ht="27" customHeight="1" x14ac:dyDescent="0.2">
      <c r="A528" s="331" t="s">
        <v>1466</v>
      </c>
      <c r="B528" s="309" t="s">
        <v>1814</v>
      </c>
      <c r="C528" s="310">
        <v>2019</v>
      </c>
      <c r="D528" s="687" t="s">
        <v>1814</v>
      </c>
      <c r="E528" s="688" t="s">
        <v>1089</v>
      </c>
      <c r="F528" s="689" t="s">
        <v>1089</v>
      </c>
      <c r="G528" s="783" t="s">
        <v>1399</v>
      </c>
      <c r="H528" s="438">
        <v>500</v>
      </c>
      <c r="I528" s="277">
        <v>0</v>
      </c>
      <c r="J528" s="290">
        <v>0</v>
      </c>
      <c r="K528" s="265">
        <v>0</v>
      </c>
      <c r="L528" s="265">
        <v>0</v>
      </c>
      <c r="M528" s="265">
        <v>0</v>
      </c>
      <c r="N528" s="291">
        <v>0</v>
      </c>
      <c r="O528" s="291">
        <v>500</v>
      </c>
      <c r="P528" s="265">
        <f t="shared" si="27"/>
        <v>500</v>
      </c>
      <c r="Q528" s="265">
        <v>0</v>
      </c>
      <c r="R528" s="265">
        <v>0</v>
      </c>
      <c r="S528" s="265">
        <v>0</v>
      </c>
      <c r="T528" s="627">
        <v>0</v>
      </c>
      <c r="U528" s="299" t="s">
        <v>1784</v>
      </c>
      <c r="V528" s="310" t="s">
        <v>34</v>
      </c>
      <c r="W528" s="959"/>
    </row>
    <row r="529" spans="1:23" s="412" customFormat="1" ht="35.25" customHeight="1" x14ac:dyDescent="0.2">
      <c r="A529" s="331" t="s">
        <v>1467</v>
      </c>
      <c r="B529" s="309" t="s">
        <v>1814</v>
      </c>
      <c r="C529" s="310">
        <v>2019</v>
      </c>
      <c r="D529" s="687" t="s">
        <v>1814</v>
      </c>
      <c r="E529" s="688" t="s">
        <v>1400</v>
      </c>
      <c r="F529" s="689" t="s">
        <v>1400</v>
      </c>
      <c r="G529" s="783" t="s">
        <v>1401</v>
      </c>
      <c r="H529" s="438">
        <v>6000</v>
      </c>
      <c r="I529" s="277">
        <v>0</v>
      </c>
      <c r="J529" s="290">
        <v>0</v>
      </c>
      <c r="K529" s="265">
        <v>0</v>
      </c>
      <c r="L529" s="265">
        <v>0</v>
      </c>
      <c r="M529" s="265">
        <v>0</v>
      </c>
      <c r="N529" s="291">
        <v>0</v>
      </c>
      <c r="O529" s="291">
        <v>6000</v>
      </c>
      <c r="P529" s="265">
        <f t="shared" si="27"/>
        <v>6000</v>
      </c>
      <c r="Q529" s="265">
        <v>0</v>
      </c>
      <c r="R529" s="265">
        <v>0</v>
      </c>
      <c r="S529" s="265">
        <v>0</v>
      </c>
      <c r="T529" s="627">
        <v>0</v>
      </c>
      <c r="U529" s="299" t="s">
        <v>1784</v>
      </c>
      <c r="V529" s="310" t="s">
        <v>34</v>
      </c>
      <c r="W529" s="959"/>
    </row>
    <row r="530" spans="1:23" s="412" customFormat="1" ht="27" customHeight="1" x14ac:dyDescent="0.2">
      <c r="A530" s="331" t="s">
        <v>1468</v>
      </c>
      <c r="B530" s="309" t="s">
        <v>1814</v>
      </c>
      <c r="C530" s="310">
        <v>2019</v>
      </c>
      <c r="D530" s="687" t="s">
        <v>1814</v>
      </c>
      <c r="E530" s="688" t="s">
        <v>1175</v>
      </c>
      <c r="F530" s="689" t="s">
        <v>1175</v>
      </c>
      <c r="G530" s="783" t="s">
        <v>1402</v>
      </c>
      <c r="H530" s="438">
        <v>470</v>
      </c>
      <c r="I530" s="277">
        <v>0</v>
      </c>
      <c r="J530" s="290">
        <v>0</v>
      </c>
      <c r="K530" s="265">
        <v>0</v>
      </c>
      <c r="L530" s="265">
        <v>0</v>
      </c>
      <c r="M530" s="265">
        <v>0</v>
      </c>
      <c r="N530" s="291">
        <v>0</v>
      </c>
      <c r="O530" s="291">
        <v>470</v>
      </c>
      <c r="P530" s="265">
        <f t="shared" si="27"/>
        <v>470</v>
      </c>
      <c r="Q530" s="265">
        <v>0</v>
      </c>
      <c r="R530" s="265">
        <v>0</v>
      </c>
      <c r="S530" s="265">
        <v>0</v>
      </c>
      <c r="T530" s="627">
        <v>0</v>
      </c>
      <c r="U530" s="299" t="s">
        <v>1784</v>
      </c>
      <c r="V530" s="310" t="s">
        <v>34</v>
      </c>
      <c r="W530" s="959"/>
    </row>
    <row r="531" spans="1:23" s="412" customFormat="1" ht="27" customHeight="1" x14ac:dyDescent="0.2">
      <c r="A531" s="331" t="s">
        <v>1469</v>
      </c>
      <c r="B531" s="309" t="s">
        <v>1814</v>
      </c>
      <c r="C531" s="310">
        <v>2019</v>
      </c>
      <c r="D531" s="687" t="s">
        <v>1814</v>
      </c>
      <c r="E531" s="688" t="s">
        <v>1403</v>
      </c>
      <c r="F531" s="689" t="s">
        <v>1403</v>
      </c>
      <c r="G531" s="783" t="s">
        <v>1404</v>
      </c>
      <c r="H531" s="438">
        <v>1000</v>
      </c>
      <c r="I531" s="277">
        <v>0</v>
      </c>
      <c r="J531" s="290">
        <v>0</v>
      </c>
      <c r="K531" s="265">
        <v>0</v>
      </c>
      <c r="L531" s="265">
        <v>0</v>
      </c>
      <c r="M531" s="265">
        <v>0</v>
      </c>
      <c r="N531" s="291">
        <v>0</v>
      </c>
      <c r="O531" s="291">
        <v>1000</v>
      </c>
      <c r="P531" s="265">
        <f t="shared" si="27"/>
        <v>1000</v>
      </c>
      <c r="Q531" s="265">
        <v>0</v>
      </c>
      <c r="R531" s="265">
        <v>0</v>
      </c>
      <c r="S531" s="265">
        <v>0</v>
      </c>
      <c r="T531" s="627">
        <v>0</v>
      </c>
      <c r="U531" s="299" t="s">
        <v>1784</v>
      </c>
      <c r="V531" s="310" t="s">
        <v>34</v>
      </c>
      <c r="W531" s="959"/>
    </row>
    <row r="532" spans="1:23" s="412" customFormat="1" ht="27" customHeight="1" x14ac:dyDescent="0.2">
      <c r="A532" s="331" t="s">
        <v>1470</v>
      </c>
      <c r="B532" s="309" t="s">
        <v>1814</v>
      </c>
      <c r="C532" s="310">
        <v>2019</v>
      </c>
      <c r="D532" s="687" t="s">
        <v>1814</v>
      </c>
      <c r="E532" s="688" t="s">
        <v>938</v>
      </c>
      <c r="F532" s="689" t="s">
        <v>938</v>
      </c>
      <c r="G532" s="783" t="s">
        <v>1405</v>
      </c>
      <c r="H532" s="438">
        <v>500</v>
      </c>
      <c r="I532" s="277">
        <v>0</v>
      </c>
      <c r="J532" s="290">
        <v>0</v>
      </c>
      <c r="K532" s="265">
        <v>0</v>
      </c>
      <c r="L532" s="265">
        <v>0</v>
      </c>
      <c r="M532" s="265">
        <v>0</v>
      </c>
      <c r="N532" s="291">
        <v>0</v>
      </c>
      <c r="O532" s="291">
        <v>500</v>
      </c>
      <c r="P532" s="265">
        <f t="shared" si="27"/>
        <v>500</v>
      </c>
      <c r="Q532" s="265">
        <v>0</v>
      </c>
      <c r="R532" s="265">
        <v>0</v>
      </c>
      <c r="S532" s="265">
        <v>0</v>
      </c>
      <c r="T532" s="627">
        <v>0</v>
      </c>
      <c r="U532" s="299" t="s">
        <v>1784</v>
      </c>
      <c r="V532" s="310" t="s">
        <v>34</v>
      </c>
      <c r="W532" s="959"/>
    </row>
    <row r="533" spans="1:23" s="412" customFormat="1" ht="40.5" customHeight="1" x14ac:dyDescent="0.2">
      <c r="A533" s="331" t="s">
        <v>1471</v>
      </c>
      <c r="B533" s="309" t="s">
        <v>1814</v>
      </c>
      <c r="C533" s="310">
        <v>2019</v>
      </c>
      <c r="D533" s="687" t="s">
        <v>1814</v>
      </c>
      <c r="E533" s="688" t="s">
        <v>938</v>
      </c>
      <c r="F533" s="689" t="s">
        <v>938</v>
      </c>
      <c r="G533" s="783" t="s">
        <v>1406</v>
      </c>
      <c r="H533" s="438">
        <v>14000</v>
      </c>
      <c r="I533" s="277">
        <v>0</v>
      </c>
      <c r="J533" s="290">
        <v>0</v>
      </c>
      <c r="K533" s="265">
        <v>0</v>
      </c>
      <c r="L533" s="265">
        <v>0</v>
      </c>
      <c r="M533" s="265">
        <v>0</v>
      </c>
      <c r="N533" s="291">
        <v>0</v>
      </c>
      <c r="O533" s="291">
        <v>14000</v>
      </c>
      <c r="P533" s="265">
        <f t="shared" si="27"/>
        <v>14000</v>
      </c>
      <c r="Q533" s="265">
        <v>0</v>
      </c>
      <c r="R533" s="265">
        <v>0</v>
      </c>
      <c r="S533" s="265">
        <v>0</v>
      </c>
      <c r="T533" s="627">
        <v>0</v>
      </c>
      <c r="U533" s="299" t="s">
        <v>1784</v>
      </c>
      <c r="V533" s="310" t="s">
        <v>34</v>
      </c>
      <c r="W533" s="959"/>
    </row>
    <row r="534" spans="1:23" s="412" customFormat="1" ht="27" customHeight="1" x14ac:dyDescent="0.2">
      <c r="A534" s="331" t="s">
        <v>1472</v>
      </c>
      <c r="B534" s="309" t="s">
        <v>1814</v>
      </c>
      <c r="C534" s="310">
        <v>2019</v>
      </c>
      <c r="D534" s="687" t="s">
        <v>1814</v>
      </c>
      <c r="E534" s="688" t="s">
        <v>942</v>
      </c>
      <c r="F534" s="689" t="s">
        <v>942</v>
      </c>
      <c r="G534" s="783" t="s">
        <v>1407</v>
      </c>
      <c r="H534" s="438">
        <v>8400</v>
      </c>
      <c r="I534" s="277">
        <v>0</v>
      </c>
      <c r="J534" s="290">
        <v>0</v>
      </c>
      <c r="K534" s="265">
        <v>0</v>
      </c>
      <c r="L534" s="265">
        <v>0</v>
      </c>
      <c r="M534" s="265">
        <v>0</v>
      </c>
      <c r="N534" s="291">
        <v>0</v>
      </c>
      <c r="O534" s="291">
        <v>8400</v>
      </c>
      <c r="P534" s="265">
        <f t="shared" si="27"/>
        <v>8400</v>
      </c>
      <c r="Q534" s="265">
        <v>0</v>
      </c>
      <c r="R534" s="265">
        <v>0</v>
      </c>
      <c r="S534" s="265">
        <v>0</v>
      </c>
      <c r="T534" s="627">
        <v>0</v>
      </c>
      <c r="U534" s="299" t="s">
        <v>1784</v>
      </c>
      <c r="V534" s="310" t="s">
        <v>34</v>
      </c>
      <c r="W534" s="959"/>
    </row>
    <row r="535" spans="1:23" s="412" customFormat="1" ht="27" customHeight="1" x14ac:dyDescent="0.2">
      <c r="A535" s="331" t="s">
        <v>1473</v>
      </c>
      <c r="B535" s="309" t="s">
        <v>1814</v>
      </c>
      <c r="C535" s="310">
        <v>2019</v>
      </c>
      <c r="D535" s="687" t="s">
        <v>1814</v>
      </c>
      <c r="E535" s="688" t="s">
        <v>942</v>
      </c>
      <c r="F535" s="689" t="s">
        <v>942</v>
      </c>
      <c r="G535" s="783" t="s">
        <v>1408</v>
      </c>
      <c r="H535" s="438">
        <v>400</v>
      </c>
      <c r="I535" s="277">
        <v>0</v>
      </c>
      <c r="J535" s="290">
        <v>0</v>
      </c>
      <c r="K535" s="265">
        <v>0</v>
      </c>
      <c r="L535" s="265">
        <v>0</v>
      </c>
      <c r="M535" s="265">
        <v>0</v>
      </c>
      <c r="N535" s="291">
        <v>0</v>
      </c>
      <c r="O535" s="291">
        <v>400</v>
      </c>
      <c r="P535" s="265">
        <f t="shared" si="27"/>
        <v>400</v>
      </c>
      <c r="Q535" s="265">
        <v>0</v>
      </c>
      <c r="R535" s="265">
        <v>0</v>
      </c>
      <c r="S535" s="265">
        <v>0</v>
      </c>
      <c r="T535" s="627">
        <v>0</v>
      </c>
      <c r="U535" s="299" t="s">
        <v>1784</v>
      </c>
      <c r="V535" s="310" t="s">
        <v>34</v>
      </c>
      <c r="W535" s="959"/>
    </row>
    <row r="536" spans="1:23" s="412" customFormat="1" ht="35.25" customHeight="1" x14ac:dyDescent="0.2">
      <c r="A536" s="331" t="s">
        <v>1474</v>
      </c>
      <c r="B536" s="309" t="s">
        <v>1814</v>
      </c>
      <c r="C536" s="310">
        <v>2019</v>
      </c>
      <c r="D536" s="687" t="s">
        <v>1814</v>
      </c>
      <c r="E536" s="688" t="s">
        <v>942</v>
      </c>
      <c r="F536" s="689" t="s">
        <v>942</v>
      </c>
      <c r="G536" s="783" t="s">
        <v>1409</v>
      </c>
      <c r="H536" s="438">
        <v>1200</v>
      </c>
      <c r="I536" s="277">
        <v>0</v>
      </c>
      <c r="J536" s="290">
        <v>0</v>
      </c>
      <c r="K536" s="265">
        <v>0</v>
      </c>
      <c r="L536" s="265">
        <v>0</v>
      </c>
      <c r="M536" s="265">
        <v>0</v>
      </c>
      <c r="N536" s="291">
        <v>0</v>
      </c>
      <c r="O536" s="291">
        <v>1200</v>
      </c>
      <c r="P536" s="265">
        <f t="shared" si="27"/>
        <v>1200</v>
      </c>
      <c r="Q536" s="265">
        <v>0</v>
      </c>
      <c r="R536" s="265">
        <v>0</v>
      </c>
      <c r="S536" s="265">
        <v>0</v>
      </c>
      <c r="T536" s="627">
        <v>0</v>
      </c>
      <c r="U536" s="299" t="s">
        <v>1784</v>
      </c>
      <c r="V536" s="310" t="s">
        <v>34</v>
      </c>
      <c r="W536" s="959"/>
    </row>
    <row r="537" spans="1:23" s="412" customFormat="1" ht="27" customHeight="1" x14ac:dyDescent="0.2">
      <c r="A537" s="331" t="s">
        <v>1475</v>
      </c>
      <c r="B537" s="309" t="s">
        <v>1814</v>
      </c>
      <c r="C537" s="310">
        <v>2019</v>
      </c>
      <c r="D537" s="687" t="s">
        <v>1814</v>
      </c>
      <c r="E537" s="688" t="s">
        <v>1047</v>
      </c>
      <c r="F537" s="689" t="s">
        <v>1047</v>
      </c>
      <c r="G537" s="783" t="s">
        <v>1410</v>
      </c>
      <c r="H537" s="438">
        <v>6300</v>
      </c>
      <c r="I537" s="277">
        <v>0</v>
      </c>
      <c r="J537" s="290">
        <v>0</v>
      </c>
      <c r="K537" s="265">
        <v>0</v>
      </c>
      <c r="L537" s="265">
        <v>0</v>
      </c>
      <c r="M537" s="265">
        <v>0</v>
      </c>
      <c r="N537" s="291">
        <v>0</v>
      </c>
      <c r="O537" s="291">
        <v>6300</v>
      </c>
      <c r="P537" s="265">
        <f t="shared" si="27"/>
        <v>6300</v>
      </c>
      <c r="Q537" s="265">
        <v>0</v>
      </c>
      <c r="R537" s="265">
        <v>0</v>
      </c>
      <c r="S537" s="265">
        <v>0</v>
      </c>
      <c r="T537" s="627">
        <v>0</v>
      </c>
      <c r="U537" s="299" t="s">
        <v>1784</v>
      </c>
      <c r="V537" s="310" t="s">
        <v>34</v>
      </c>
      <c r="W537" s="959"/>
    </row>
    <row r="538" spans="1:23" s="412" customFormat="1" ht="27" customHeight="1" x14ac:dyDescent="0.2">
      <c r="A538" s="331" t="s">
        <v>1476</v>
      </c>
      <c r="B538" s="309" t="s">
        <v>1814</v>
      </c>
      <c r="C538" s="310">
        <v>2019</v>
      </c>
      <c r="D538" s="687" t="s">
        <v>1814</v>
      </c>
      <c r="E538" s="688" t="s">
        <v>1111</v>
      </c>
      <c r="F538" s="689" t="s">
        <v>1111</v>
      </c>
      <c r="G538" s="783" t="s">
        <v>1411</v>
      </c>
      <c r="H538" s="438">
        <v>4000</v>
      </c>
      <c r="I538" s="277">
        <v>0</v>
      </c>
      <c r="J538" s="290">
        <v>0</v>
      </c>
      <c r="K538" s="265">
        <v>0</v>
      </c>
      <c r="L538" s="265">
        <v>0</v>
      </c>
      <c r="M538" s="265">
        <v>0</v>
      </c>
      <c r="N538" s="291">
        <v>0</v>
      </c>
      <c r="O538" s="291">
        <v>4000</v>
      </c>
      <c r="P538" s="265">
        <f t="shared" si="27"/>
        <v>4000</v>
      </c>
      <c r="Q538" s="265">
        <v>0</v>
      </c>
      <c r="R538" s="265">
        <v>0</v>
      </c>
      <c r="S538" s="265">
        <v>0</v>
      </c>
      <c r="T538" s="627">
        <v>0</v>
      </c>
      <c r="U538" s="299" t="s">
        <v>1784</v>
      </c>
      <c r="V538" s="310" t="s">
        <v>34</v>
      </c>
      <c r="W538" s="959"/>
    </row>
    <row r="539" spans="1:23" s="412" customFormat="1" ht="27" customHeight="1" x14ac:dyDescent="0.2">
      <c r="A539" s="331" t="s">
        <v>1477</v>
      </c>
      <c r="B539" s="309" t="s">
        <v>1814</v>
      </c>
      <c r="C539" s="310">
        <v>2019</v>
      </c>
      <c r="D539" s="687" t="s">
        <v>1814</v>
      </c>
      <c r="E539" s="688" t="s">
        <v>1070</v>
      </c>
      <c r="F539" s="689" t="s">
        <v>1070</v>
      </c>
      <c r="G539" s="783" t="s">
        <v>1412</v>
      </c>
      <c r="H539" s="438">
        <v>950</v>
      </c>
      <c r="I539" s="277">
        <v>0</v>
      </c>
      <c r="J539" s="290">
        <v>0</v>
      </c>
      <c r="K539" s="265">
        <v>0</v>
      </c>
      <c r="L539" s="265">
        <v>0</v>
      </c>
      <c r="M539" s="265">
        <v>0</v>
      </c>
      <c r="N539" s="291">
        <v>0</v>
      </c>
      <c r="O539" s="291">
        <v>950</v>
      </c>
      <c r="P539" s="265">
        <f t="shared" si="27"/>
        <v>950</v>
      </c>
      <c r="Q539" s="265">
        <v>0</v>
      </c>
      <c r="R539" s="265">
        <v>0</v>
      </c>
      <c r="S539" s="265">
        <v>0</v>
      </c>
      <c r="T539" s="627">
        <v>0</v>
      </c>
      <c r="U539" s="299" t="s">
        <v>1784</v>
      </c>
      <c r="V539" s="310" t="s">
        <v>34</v>
      </c>
      <c r="W539" s="959"/>
    </row>
    <row r="540" spans="1:23" s="412" customFormat="1" ht="27" customHeight="1" x14ac:dyDescent="0.2">
      <c r="A540" s="331" t="s">
        <v>1478</v>
      </c>
      <c r="B540" s="309" t="s">
        <v>1814</v>
      </c>
      <c r="C540" s="310">
        <v>2019</v>
      </c>
      <c r="D540" s="687" t="s">
        <v>1814</v>
      </c>
      <c r="E540" s="688" t="s">
        <v>946</v>
      </c>
      <c r="F540" s="689" t="s">
        <v>946</v>
      </c>
      <c r="G540" s="783" t="s">
        <v>1413</v>
      </c>
      <c r="H540" s="438">
        <v>4200</v>
      </c>
      <c r="I540" s="277">
        <v>0</v>
      </c>
      <c r="J540" s="290">
        <v>0</v>
      </c>
      <c r="K540" s="265">
        <v>0</v>
      </c>
      <c r="L540" s="265">
        <v>0</v>
      </c>
      <c r="M540" s="265">
        <v>0</v>
      </c>
      <c r="N540" s="291">
        <v>0</v>
      </c>
      <c r="O540" s="291">
        <v>4200</v>
      </c>
      <c r="P540" s="265">
        <f t="shared" si="27"/>
        <v>4200</v>
      </c>
      <c r="Q540" s="265">
        <v>0</v>
      </c>
      <c r="R540" s="265">
        <v>0</v>
      </c>
      <c r="S540" s="265">
        <v>0</v>
      </c>
      <c r="T540" s="627">
        <v>0</v>
      </c>
      <c r="U540" s="299" t="s">
        <v>1784</v>
      </c>
      <c r="V540" s="310" t="s">
        <v>34</v>
      </c>
      <c r="W540" s="959"/>
    </row>
    <row r="541" spans="1:23" s="412" customFormat="1" ht="45.75" customHeight="1" x14ac:dyDescent="0.2">
      <c r="A541" s="331" t="s">
        <v>1479</v>
      </c>
      <c r="B541" s="309" t="s">
        <v>1814</v>
      </c>
      <c r="C541" s="310">
        <v>2019</v>
      </c>
      <c r="D541" s="687" t="s">
        <v>1814</v>
      </c>
      <c r="E541" s="688" t="s">
        <v>1119</v>
      </c>
      <c r="F541" s="689" t="s">
        <v>1119</v>
      </c>
      <c r="G541" s="783" t="s">
        <v>1414</v>
      </c>
      <c r="H541" s="438">
        <v>1850</v>
      </c>
      <c r="I541" s="277">
        <v>0</v>
      </c>
      <c r="J541" s="290">
        <v>0</v>
      </c>
      <c r="K541" s="265">
        <v>0</v>
      </c>
      <c r="L541" s="265">
        <v>0</v>
      </c>
      <c r="M541" s="265">
        <v>0</v>
      </c>
      <c r="N541" s="291">
        <v>0</v>
      </c>
      <c r="O541" s="291">
        <v>1850</v>
      </c>
      <c r="P541" s="265">
        <f t="shared" si="27"/>
        <v>1850</v>
      </c>
      <c r="Q541" s="265">
        <v>0</v>
      </c>
      <c r="R541" s="265">
        <v>0</v>
      </c>
      <c r="S541" s="265">
        <v>0</v>
      </c>
      <c r="T541" s="627">
        <v>0</v>
      </c>
      <c r="U541" s="299" t="s">
        <v>1784</v>
      </c>
      <c r="V541" s="310" t="s">
        <v>34</v>
      </c>
      <c r="W541" s="959"/>
    </row>
    <row r="542" spans="1:23" s="412" customFormat="1" ht="27" customHeight="1" x14ac:dyDescent="0.2">
      <c r="A542" s="331" t="s">
        <v>1480</v>
      </c>
      <c r="B542" s="309" t="s">
        <v>1814</v>
      </c>
      <c r="C542" s="310">
        <v>2019</v>
      </c>
      <c r="D542" s="687" t="s">
        <v>1814</v>
      </c>
      <c r="E542" s="688" t="s">
        <v>1119</v>
      </c>
      <c r="F542" s="689" t="s">
        <v>1119</v>
      </c>
      <c r="G542" s="783" t="s">
        <v>1415</v>
      </c>
      <c r="H542" s="438">
        <v>1000</v>
      </c>
      <c r="I542" s="277">
        <v>0</v>
      </c>
      <c r="J542" s="290">
        <v>0</v>
      </c>
      <c r="K542" s="265">
        <v>0</v>
      </c>
      <c r="L542" s="265">
        <v>0</v>
      </c>
      <c r="M542" s="265">
        <v>0</v>
      </c>
      <c r="N542" s="291">
        <v>0</v>
      </c>
      <c r="O542" s="291">
        <v>1000</v>
      </c>
      <c r="P542" s="265">
        <f t="shared" si="27"/>
        <v>1000</v>
      </c>
      <c r="Q542" s="265">
        <v>0</v>
      </c>
      <c r="R542" s="265">
        <v>0</v>
      </c>
      <c r="S542" s="265">
        <v>0</v>
      </c>
      <c r="T542" s="627">
        <v>0</v>
      </c>
      <c r="U542" s="299" t="s">
        <v>1784</v>
      </c>
      <c r="V542" s="310" t="s">
        <v>34</v>
      </c>
      <c r="W542" s="959"/>
    </row>
    <row r="543" spans="1:23" s="412" customFormat="1" ht="27" customHeight="1" x14ac:dyDescent="0.2">
      <c r="A543" s="331" t="s">
        <v>1481</v>
      </c>
      <c r="B543" s="309" t="s">
        <v>1814</v>
      </c>
      <c r="C543" s="310">
        <v>2019</v>
      </c>
      <c r="D543" s="687" t="s">
        <v>1814</v>
      </c>
      <c r="E543" s="688" t="s">
        <v>1416</v>
      </c>
      <c r="F543" s="689" t="s">
        <v>1416</v>
      </c>
      <c r="G543" s="783" t="s">
        <v>1417</v>
      </c>
      <c r="H543" s="438">
        <v>4000</v>
      </c>
      <c r="I543" s="277">
        <v>0</v>
      </c>
      <c r="J543" s="290">
        <v>0</v>
      </c>
      <c r="K543" s="265">
        <v>0</v>
      </c>
      <c r="L543" s="265">
        <v>0</v>
      </c>
      <c r="M543" s="265">
        <v>0</v>
      </c>
      <c r="N543" s="291">
        <v>0</v>
      </c>
      <c r="O543" s="291">
        <v>4000</v>
      </c>
      <c r="P543" s="265">
        <f t="shared" si="27"/>
        <v>4000</v>
      </c>
      <c r="Q543" s="265">
        <v>0</v>
      </c>
      <c r="R543" s="265">
        <v>0</v>
      </c>
      <c r="S543" s="265">
        <v>0</v>
      </c>
      <c r="T543" s="627">
        <v>0</v>
      </c>
      <c r="U543" s="299" t="s">
        <v>1784</v>
      </c>
      <c r="V543" s="310" t="s">
        <v>34</v>
      </c>
      <c r="W543" s="959"/>
    </row>
    <row r="544" spans="1:23" s="412" customFormat="1" ht="25.5" customHeight="1" x14ac:dyDescent="0.2">
      <c r="A544" s="331" t="s">
        <v>1482</v>
      </c>
      <c r="B544" s="309" t="s">
        <v>1814</v>
      </c>
      <c r="C544" s="310">
        <v>2019</v>
      </c>
      <c r="D544" s="687" t="s">
        <v>1814</v>
      </c>
      <c r="E544" s="688" t="s">
        <v>961</v>
      </c>
      <c r="F544" s="689" t="s">
        <v>961</v>
      </c>
      <c r="G544" s="783" t="s">
        <v>1418</v>
      </c>
      <c r="H544" s="438">
        <v>850</v>
      </c>
      <c r="I544" s="277">
        <v>0</v>
      </c>
      <c r="J544" s="290">
        <v>0</v>
      </c>
      <c r="K544" s="265">
        <v>0</v>
      </c>
      <c r="L544" s="265">
        <v>0</v>
      </c>
      <c r="M544" s="265">
        <v>0</v>
      </c>
      <c r="N544" s="291">
        <v>0</v>
      </c>
      <c r="O544" s="291">
        <v>850</v>
      </c>
      <c r="P544" s="265">
        <f t="shared" si="27"/>
        <v>850</v>
      </c>
      <c r="Q544" s="265">
        <v>0</v>
      </c>
      <c r="R544" s="265">
        <v>0</v>
      </c>
      <c r="S544" s="265">
        <v>0</v>
      </c>
      <c r="T544" s="627">
        <v>0</v>
      </c>
      <c r="U544" s="299" t="s">
        <v>1784</v>
      </c>
      <c r="V544" s="310" t="s">
        <v>34</v>
      </c>
      <c r="W544" s="959"/>
    </row>
    <row r="545" spans="1:23" s="412" customFormat="1" ht="27" customHeight="1" x14ac:dyDescent="0.2">
      <c r="A545" s="331" t="s">
        <v>1483</v>
      </c>
      <c r="B545" s="309" t="s">
        <v>1814</v>
      </c>
      <c r="C545" s="310">
        <v>2019</v>
      </c>
      <c r="D545" s="687" t="s">
        <v>1814</v>
      </c>
      <c r="E545" s="688" t="s">
        <v>1419</v>
      </c>
      <c r="F545" s="689" t="s">
        <v>1419</v>
      </c>
      <c r="G545" s="783" t="s">
        <v>1420</v>
      </c>
      <c r="H545" s="438">
        <v>900</v>
      </c>
      <c r="I545" s="277">
        <v>0</v>
      </c>
      <c r="J545" s="290">
        <v>0</v>
      </c>
      <c r="K545" s="265">
        <v>0</v>
      </c>
      <c r="L545" s="265">
        <v>0</v>
      </c>
      <c r="M545" s="265">
        <v>0</v>
      </c>
      <c r="N545" s="291">
        <v>0</v>
      </c>
      <c r="O545" s="291">
        <v>900</v>
      </c>
      <c r="P545" s="265">
        <f t="shared" si="27"/>
        <v>900</v>
      </c>
      <c r="Q545" s="265">
        <v>0</v>
      </c>
      <c r="R545" s="265">
        <v>0</v>
      </c>
      <c r="S545" s="265">
        <v>0</v>
      </c>
      <c r="T545" s="627">
        <v>0</v>
      </c>
      <c r="U545" s="299" t="s">
        <v>1784</v>
      </c>
      <c r="V545" s="310" t="s">
        <v>34</v>
      </c>
      <c r="W545" s="959"/>
    </row>
    <row r="546" spans="1:23" s="412" customFormat="1" ht="39" customHeight="1" x14ac:dyDescent="0.2">
      <c r="A546" s="331" t="s">
        <v>1484</v>
      </c>
      <c r="B546" s="309" t="s">
        <v>1814</v>
      </c>
      <c r="C546" s="310">
        <v>2019</v>
      </c>
      <c r="D546" s="687" t="s">
        <v>1814</v>
      </c>
      <c r="E546" s="688" t="s">
        <v>1421</v>
      </c>
      <c r="F546" s="689" t="s">
        <v>1421</v>
      </c>
      <c r="G546" s="783" t="s">
        <v>1422</v>
      </c>
      <c r="H546" s="438">
        <v>3000</v>
      </c>
      <c r="I546" s="277">
        <v>0</v>
      </c>
      <c r="J546" s="290">
        <v>0</v>
      </c>
      <c r="K546" s="265">
        <v>0</v>
      </c>
      <c r="L546" s="265">
        <v>0</v>
      </c>
      <c r="M546" s="265">
        <v>0</v>
      </c>
      <c r="N546" s="291">
        <v>0</v>
      </c>
      <c r="O546" s="291">
        <v>3000</v>
      </c>
      <c r="P546" s="265">
        <f t="shared" si="27"/>
        <v>3000</v>
      </c>
      <c r="Q546" s="265">
        <v>0</v>
      </c>
      <c r="R546" s="265">
        <v>0</v>
      </c>
      <c r="S546" s="265">
        <v>0</v>
      </c>
      <c r="T546" s="627">
        <v>0</v>
      </c>
      <c r="U546" s="299" t="s">
        <v>1784</v>
      </c>
      <c r="V546" s="310" t="s">
        <v>34</v>
      </c>
      <c r="W546" s="959"/>
    </row>
    <row r="547" spans="1:23" s="412" customFormat="1" ht="27" customHeight="1" x14ac:dyDescent="0.2">
      <c r="A547" s="331" t="s">
        <v>1485</v>
      </c>
      <c r="B547" s="309" t="s">
        <v>1814</v>
      </c>
      <c r="C547" s="310">
        <v>2019</v>
      </c>
      <c r="D547" s="687" t="s">
        <v>1814</v>
      </c>
      <c r="E547" s="688" t="s">
        <v>1135</v>
      </c>
      <c r="F547" s="689" t="s">
        <v>1135</v>
      </c>
      <c r="G547" s="783" t="s">
        <v>1423</v>
      </c>
      <c r="H547" s="438">
        <v>2200</v>
      </c>
      <c r="I547" s="277">
        <v>0</v>
      </c>
      <c r="J547" s="290">
        <v>0</v>
      </c>
      <c r="K547" s="265">
        <v>0</v>
      </c>
      <c r="L547" s="265">
        <v>0</v>
      </c>
      <c r="M547" s="265">
        <v>0</v>
      </c>
      <c r="N547" s="291">
        <v>0</v>
      </c>
      <c r="O547" s="291">
        <v>2200</v>
      </c>
      <c r="P547" s="265">
        <f t="shared" si="27"/>
        <v>2200</v>
      </c>
      <c r="Q547" s="265">
        <v>0</v>
      </c>
      <c r="R547" s="265">
        <v>0</v>
      </c>
      <c r="S547" s="265">
        <v>0</v>
      </c>
      <c r="T547" s="627">
        <v>0</v>
      </c>
      <c r="U547" s="299" t="s">
        <v>1784</v>
      </c>
      <c r="V547" s="310" t="s">
        <v>34</v>
      </c>
      <c r="W547" s="959"/>
    </row>
    <row r="548" spans="1:23" s="412" customFormat="1" ht="27" customHeight="1" x14ac:dyDescent="0.2">
      <c r="A548" s="331" t="s">
        <v>1486</v>
      </c>
      <c r="B548" s="309" t="s">
        <v>1814</v>
      </c>
      <c r="C548" s="310">
        <v>2019</v>
      </c>
      <c r="D548" s="687" t="s">
        <v>1814</v>
      </c>
      <c r="E548" s="688" t="s">
        <v>1135</v>
      </c>
      <c r="F548" s="689" t="s">
        <v>1135</v>
      </c>
      <c r="G548" s="783" t="s">
        <v>1424</v>
      </c>
      <c r="H548" s="438">
        <v>4000</v>
      </c>
      <c r="I548" s="277">
        <v>0</v>
      </c>
      <c r="J548" s="290">
        <v>0</v>
      </c>
      <c r="K548" s="265">
        <v>0</v>
      </c>
      <c r="L548" s="265">
        <v>0</v>
      </c>
      <c r="M548" s="265">
        <v>0</v>
      </c>
      <c r="N548" s="291">
        <v>0</v>
      </c>
      <c r="O548" s="291">
        <v>4000</v>
      </c>
      <c r="P548" s="265">
        <f t="shared" si="27"/>
        <v>4000</v>
      </c>
      <c r="Q548" s="265">
        <v>0</v>
      </c>
      <c r="R548" s="265">
        <v>0</v>
      </c>
      <c r="S548" s="265">
        <v>0</v>
      </c>
      <c r="T548" s="627">
        <v>0</v>
      </c>
      <c r="U548" s="299" t="s">
        <v>1784</v>
      </c>
      <c r="V548" s="310" t="s">
        <v>34</v>
      </c>
      <c r="W548" s="959"/>
    </row>
    <row r="549" spans="1:23" s="412" customFormat="1" ht="37.5" customHeight="1" x14ac:dyDescent="0.2">
      <c r="A549" s="308" t="s">
        <v>1487</v>
      </c>
      <c r="B549" s="309" t="s">
        <v>1814</v>
      </c>
      <c r="C549" s="310">
        <v>2019</v>
      </c>
      <c r="D549" s="690" t="s">
        <v>1814</v>
      </c>
      <c r="E549" s="688" t="s">
        <v>1174</v>
      </c>
      <c r="F549" s="689" t="s">
        <v>1174</v>
      </c>
      <c r="G549" s="783" t="s">
        <v>1425</v>
      </c>
      <c r="H549" s="438">
        <v>6000</v>
      </c>
      <c r="I549" s="277">
        <v>0</v>
      </c>
      <c r="J549" s="290">
        <v>0</v>
      </c>
      <c r="K549" s="265">
        <v>0</v>
      </c>
      <c r="L549" s="265">
        <v>0</v>
      </c>
      <c r="M549" s="265">
        <v>0</v>
      </c>
      <c r="N549" s="291">
        <v>0</v>
      </c>
      <c r="O549" s="291">
        <v>6000</v>
      </c>
      <c r="P549" s="265">
        <f t="shared" si="27"/>
        <v>6000</v>
      </c>
      <c r="Q549" s="265">
        <v>0</v>
      </c>
      <c r="R549" s="265">
        <v>0</v>
      </c>
      <c r="S549" s="265">
        <v>0</v>
      </c>
      <c r="T549" s="627">
        <v>0</v>
      </c>
      <c r="U549" s="299" t="s">
        <v>1784</v>
      </c>
      <c r="V549" s="310" t="s">
        <v>34</v>
      </c>
      <c r="W549" s="959"/>
    </row>
    <row r="550" spans="1:23" s="412" customFormat="1" ht="42" customHeight="1" x14ac:dyDescent="0.2">
      <c r="A550" s="331" t="s">
        <v>1488</v>
      </c>
      <c r="B550" s="309" t="s">
        <v>1814</v>
      </c>
      <c r="C550" s="310">
        <v>2019</v>
      </c>
      <c r="D550" s="687" t="s">
        <v>1814</v>
      </c>
      <c r="E550" s="688" t="s">
        <v>1426</v>
      </c>
      <c r="F550" s="689" t="s">
        <v>1426</v>
      </c>
      <c r="G550" s="783" t="s">
        <v>1427</v>
      </c>
      <c r="H550" s="438">
        <v>2000</v>
      </c>
      <c r="I550" s="277">
        <v>0</v>
      </c>
      <c r="J550" s="290">
        <v>0</v>
      </c>
      <c r="K550" s="265">
        <v>0</v>
      </c>
      <c r="L550" s="265">
        <v>0</v>
      </c>
      <c r="M550" s="265">
        <v>0</v>
      </c>
      <c r="N550" s="291">
        <v>0</v>
      </c>
      <c r="O550" s="291">
        <v>2000</v>
      </c>
      <c r="P550" s="265">
        <f t="shared" si="27"/>
        <v>2000</v>
      </c>
      <c r="Q550" s="265">
        <v>0</v>
      </c>
      <c r="R550" s="265">
        <v>0</v>
      </c>
      <c r="S550" s="265">
        <v>0</v>
      </c>
      <c r="T550" s="627">
        <v>0</v>
      </c>
      <c r="U550" s="299" t="s">
        <v>1784</v>
      </c>
      <c r="V550" s="310" t="s">
        <v>34</v>
      </c>
      <c r="W550" s="959"/>
    </row>
    <row r="551" spans="1:23" s="412" customFormat="1" ht="27" customHeight="1" x14ac:dyDescent="0.2">
      <c r="A551" s="331" t="s">
        <v>1489</v>
      </c>
      <c r="B551" s="309" t="s">
        <v>1814</v>
      </c>
      <c r="C551" s="310">
        <v>2019</v>
      </c>
      <c r="D551" s="687" t="s">
        <v>1814</v>
      </c>
      <c r="E551" s="688" t="s">
        <v>1426</v>
      </c>
      <c r="F551" s="689" t="s">
        <v>1426</v>
      </c>
      <c r="G551" s="783" t="s">
        <v>1428</v>
      </c>
      <c r="H551" s="438">
        <v>500</v>
      </c>
      <c r="I551" s="277">
        <v>0</v>
      </c>
      <c r="J551" s="290">
        <v>0</v>
      </c>
      <c r="K551" s="265">
        <v>0</v>
      </c>
      <c r="L551" s="265">
        <v>0</v>
      </c>
      <c r="M551" s="265">
        <v>0</v>
      </c>
      <c r="N551" s="291">
        <v>0</v>
      </c>
      <c r="O551" s="291">
        <v>500</v>
      </c>
      <c r="P551" s="265">
        <f t="shared" si="27"/>
        <v>500</v>
      </c>
      <c r="Q551" s="265">
        <v>0</v>
      </c>
      <c r="R551" s="265">
        <v>0</v>
      </c>
      <c r="S551" s="265">
        <v>0</v>
      </c>
      <c r="T551" s="627">
        <v>0</v>
      </c>
      <c r="U551" s="299" t="s">
        <v>1784</v>
      </c>
      <c r="V551" s="310" t="s">
        <v>34</v>
      </c>
      <c r="W551" s="959"/>
    </row>
    <row r="552" spans="1:23" s="412" customFormat="1" ht="27" customHeight="1" x14ac:dyDescent="0.2">
      <c r="A552" s="331" t="s">
        <v>1490</v>
      </c>
      <c r="B552" s="309" t="s">
        <v>1814</v>
      </c>
      <c r="C552" s="310">
        <v>2019</v>
      </c>
      <c r="D552" s="310" t="s">
        <v>1814</v>
      </c>
      <c r="E552" s="688" t="s">
        <v>1035</v>
      </c>
      <c r="F552" s="689" t="s">
        <v>1035</v>
      </c>
      <c r="G552" s="783" t="s">
        <v>1428</v>
      </c>
      <c r="H552" s="438">
        <v>700</v>
      </c>
      <c r="I552" s="277">
        <v>0</v>
      </c>
      <c r="J552" s="290">
        <v>0</v>
      </c>
      <c r="K552" s="265">
        <v>0</v>
      </c>
      <c r="L552" s="265">
        <v>0</v>
      </c>
      <c r="M552" s="265">
        <v>0</v>
      </c>
      <c r="N552" s="291">
        <v>0</v>
      </c>
      <c r="O552" s="291">
        <v>700</v>
      </c>
      <c r="P552" s="265">
        <f t="shared" si="27"/>
        <v>700</v>
      </c>
      <c r="Q552" s="265">
        <v>0</v>
      </c>
      <c r="R552" s="265">
        <v>0</v>
      </c>
      <c r="S552" s="265">
        <v>0</v>
      </c>
      <c r="T552" s="627">
        <v>0</v>
      </c>
      <c r="U552" s="299" t="s">
        <v>1784</v>
      </c>
      <c r="V552" s="310" t="s">
        <v>34</v>
      </c>
      <c r="W552" s="959"/>
    </row>
    <row r="553" spans="1:23" s="412" customFormat="1" ht="27" customHeight="1" x14ac:dyDescent="0.2">
      <c r="A553" s="308" t="s">
        <v>1491</v>
      </c>
      <c r="B553" s="309" t="s">
        <v>1814</v>
      </c>
      <c r="C553" s="310">
        <v>2019</v>
      </c>
      <c r="D553" s="310" t="s">
        <v>1814</v>
      </c>
      <c r="E553" s="688" t="s">
        <v>1035</v>
      </c>
      <c r="F553" s="689" t="s">
        <v>1035</v>
      </c>
      <c r="G553" s="783" t="s">
        <v>1429</v>
      </c>
      <c r="H553" s="438">
        <v>900</v>
      </c>
      <c r="I553" s="277">
        <v>0</v>
      </c>
      <c r="J553" s="290">
        <v>0</v>
      </c>
      <c r="K553" s="265">
        <v>0</v>
      </c>
      <c r="L553" s="265">
        <v>0</v>
      </c>
      <c r="M553" s="265">
        <v>0</v>
      </c>
      <c r="N553" s="291">
        <v>0</v>
      </c>
      <c r="O553" s="291">
        <v>900</v>
      </c>
      <c r="P553" s="265">
        <f t="shared" si="27"/>
        <v>900</v>
      </c>
      <c r="Q553" s="265">
        <v>0</v>
      </c>
      <c r="R553" s="265">
        <v>0</v>
      </c>
      <c r="S553" s="265">
        <v>0</v>
      </c>
      <c r="T553" s="627">
        <v>0</v>
      </c>
      <c r="U553" s="299" t="s">
        <v>1784</v>
      </c>
      <c r="V553" s="310" t="s">
        <v>34</v>
      </c>
      <c r="W553" s="959"/>
    </row>
    <row r="554" spans="1:23" s="412" customFormat="1" ht="27" customHeight="1" thickBot="1" x14ac:dyDescent="0.25">
      <c r="A554" s="869" t="s">
        <v>1492</v>
      </c>
      <c r="B554" s="905" t="s">
        <v>1814</v>
      </c>
      <c r="C554" s="632">
        <v>2019</v>
      </c>
      <c r="D554" s="632" t="s">
        <v>1814</v>
      </c>
      <c r="E554" s="960" t="s">
        <v>998</v>
      </c>
      <c r="F554" s="961" t="s">
        <v>998</v>
      </c>
      <c r="G554" s="962" t="s">
        <v>1430</v>
      </c>
      <c r="H554" s="963">
        <v>3500</v>
      </c>
      <c r="I554" s="876">
        <v>0</v>
      </c>
      <c r="J554" s="964">
        <v>0</v>
      </c>
      <c r="K554" s="965">
        <v>0</v>
      </c>
      <c r="L554" s="965">
        <v>0</v>
      </c>
      <c r="M554" s="965">
        <v>0</v>
      </c>
      <c r="N554" s="966">
        <v>0</v>
      </c>
      <c r="O554" s="966">
        <v>3500</v>
      </c>
      <c r="P554" s="965">
        <f t="shared" si="27"/>
        <v>3500</v>
      </c>
      <c r="Q554" s="965">
        <v>0</v>
      </c>
      <c r="R554" s="965">
        <v>0</v>
      </c>
      <c r="S554" s="965">
        <v>0</v>
      </c>
      <c r="T554" s="967">
        <v>0</v>
      </c>
      <c r="U554" s="871" t="s">
        <v>1784</v>
      </c>
      <c r="V554" s="632" t="s">
        <v>34</v>
      </c>
      <c r="W554" s="968"/>
    </row>
    <row r="555" spans="1:23" ht="42" customHeight="1" thickBot="1" x14ac:dyDescent="0.3">
      <c r="A555" s="201" t="s">
        <v>1784</v>
      </c>
      <c r="B555" s="201" t="s">
        <v>1784</v>
      </c>
      <c r="C555" s="295" t="s">
        <v>1784</v>
      </c>
      <c r="D555" s="295" t="s">
        <v>1784</v>
      </c>
      <c r="E555" s="640" t="s">
        <v>1784</v>
      </c>
      <c r="F555" s="641" t="s">
        <v>1784</v>
      </c>
      <c r="G555" s="710" t="s">
        <v>1137</v>
      </c>
      <c r="H555" s="186">
        <f t="shared" ref="H555:T555" si="28">SUM(H458:H554)</f>
        <v>299825.40648000001</v>
      </c>
      <c r="I555" s="186">
        <f t="shared" si="28"/>
        <v>114581.65637999996</v>
      </c>
      <c r="J555" s="188">
        <f t="shared" si="28"/>
        <v>2520</v>
      </c>
      <c r="K555" s="186">
        <f t="shared" si="28"/>
        <v>39667.040000000001</v>
      </c>
      <c r="L555" s="186">
        <f t="shared" si="28"/>
        <v>45229</v>
      </c>
      <c r="M555" s="187">
        <f t="shared" si="28"/>
        <v>0</v>
      </c>
      <c r="N555" s="208">
        <f t="shared" si="28"/>
        <v>84109.135870000027</v>
      </c>
      <c r="O555" s="188">
        <f t="shared" si="28"/>
        <v>100534.61413</v>
      </c>
      <c r="P555" s="186">
        <f t="shared" si="28"/>
        <v>184643.75</v>
      </c>
      <c r="Q555" s="186">
        <f t="shared" si="28"/>
        <v>0</v>
      </c>
      <c r="R555" s="186">
        <f t="shared" si="28"/>
        <v>600</v>
      </c>
      <c r="S555" s="186">
        <f t="shared" si="28"/>
        <v>0</v>
      </c>
      <c r="T555" s="186">
        <f t="shared" si="28"/>
        <v>0</v>
      </c>
      <c r="U555" s="189" t="s">
        <v>1784</v>
      </c>
      <c r="V555" s="189" t="s">
        <v>1784</v>
      </c>
      <c r="W555" s="201" t="s">
        <v>1784</v>
      </c>
    </row>
    <row r="556" spans="1:23" ht="25.5" customHeight="1" thickBot="1" x14ac:dyDescent="0.3">
      <c r="A556" s="292" t="s">
        <v>1138</v>
      </c>
      <c r="B556" s="171" t="s">
        <v>1139</v>
      </c>
      <c r="C556" s="116">
        <v>2018</v>
      </c>
      <c r="D556" s="116" t="s">
        <v>1140</v>
      </c>
      <c r="E556" s="166" t="s">
        <v>23</v>
      </c>
      <c r="F556" s="166" t="s">
        <v>23</v>
      </c>
      <c r="G556" s="784" t="s">
        <v>1141</v>
      </c>
      <c r="H556" s="110">
        <v>26100</v>
      </c>
      <c r="I556" s="436">
        <v>1404.4888999999998</v>
      </c>
      <c r="J556" s="20">
        <v>600</v>
      </c>
      <c r="K556" s="112">
        <v>1000</v>
      </c>
      <c r="L556" s="21">
        <v>8000</v>
      </c>
      <c r="M556" s="193">
        <v>10095.5111</v>
      </c>
      <c r="N556" s="5">
        <v>19695.5111</v>
      </c>
      <c r="O556" s="196">
        <v>0</v>
      </c>
      <c r="P556" s="5">
        <f t="shared" ref="P556:P559" si="29">N556+O556</f>
        <v>19695.5111</v>
      </c>
      <c r="Q556" s="115">
        <v>0</v>
      </c>
      <c r="R556" s="112">
        <v>0</v>
      </c>
      <c r="S556" s="21">
        <v>5000</v>
      </c>
      <c r="T556" s="20">
        <v>0</v>
      </c>
      <c r="U556" s="362" t="s">
        <v>1142</v>
      </c>
      <c r="V556" s="12" t="s">
        <v>34</v>
      </c>
      <c r="W556" s="227" t="s">
        <v>1178</v>
      </c>
    </row>
    <row r="557" spans="1:23" ht="42" customHeight="1" thickBot="1" x14ac:dyDescent="0.3">
      <c r="A557" s="201" t="s">
        <v>1784</v>
      </c>
      <c r="B557" s="199" t="s">
        <v>1784</v>
      </c>
      <c r="C557" s="295" t="s">
        <v>1784</v>
      </c>
      <c r="D557" s="295" t="s">
        <v>1784</v>
      </c>
      <c r="E557" s="640" t="s">
        <v>1784</v>
      </c>
      <c r="F557" s="640" t="s">
        <v>1784</v>
      </c>
      <c r="G557" s="710" t="s">
        <v>1143</v>
      </c>
      <c r="H557" s="186">
        <f t="shared" ref="H557:T557" si="30">SUM(H556:H556)</f>
        <v>26100</v>
      </c>
      <c r="I557" s="186">
        <f t="shared" si="30"/>
        <v>1404.4888999999998</v>
      </c>
      <c r="J557" s="188">
        <f t="shared" si="30"/>
        <v>600</v>
      </c>
      <c r="K557" s="186">
        <f t="shared" si="30"/>
        <v>1000</v>
      </c>
      <c r="L557" s="186">
        <f t="shared" si="30"/>
        <v>8000</v>
      </c>
      <c r="M557" s="187">
        <f t="shared" si="30"/>
        <v>10095.5111</v>
      </c>
      <c r="N557" s="208">
        <f t="shared" si="30"/>
        <v>19695.5111</v>
      </c>
      <c r="O557" s="188">
        <f t="shared" si="30"/>
        <v>0</v>
      </c>
      <c r="P557" s="186">
        <f t="shared" si="30"/>
        <v>19695.5111</v>
      </c>
      <c r="Q557" s="186">
        <f t="shared" si="30"/>
        <v>0</v>
      </c>
      <c r="R557" s="186">
        <f t="shared" si="30"/>
        <v>0</v>
      </c>
      <c r="S557" s="186">
        <f t="shared" si="30"/>
        <v>5000</v>
      </c>
      <c r="T557" s="186">
        <f t="shared" si="30"/>
        <v>0</v>
      </c>
      <c r="U557" s="200" t="s">
        <v>1784</v>
      </c>
      <c r="V557" s="200" t="s">
        <v>1784</v>
      </c>
      <c r="W557" s="225" t="s">
        <v>1784</v>
      </c>
    </row>
    <row r="558" spans="1:23" ht="42" customHeight="1" thickBot="1" x14ac:dyDescent="0.3">
      <c r="A558" s="691" t="s">
        <v>1784</v>
      </c>
      <c r="B558" s="168" t="s">
        <v>1784</v>
      </c>
      <c r="C558" s="117" t="s">
        <v>1784</v>
      </c>
      <c r="D558" s="118" t="s">
        <v>1784</v>
      </c>
      <c r="E558" s="118" t="s">
        <v>1784</v>
      </c>
      <c r="F558" s="692" t="s">
        <v>1784</v>
      </c>
      <c r="G558" s="785" t="s">
        <v>1144</v>
      </c>
      <c r="H558" s="17">
        <f t="shared" ref="H558:T558" si="31">SUM(H7+H17+H34+H140+H263+H313+H448+H452+H454+H457+H555+H557)</f>
        <v>7465151.9004690005</v>
      </c>
      <c r="I558" s="17">
        <f t="shared" si="31"/>
        <v>1700117.1811599999</v>
      </c>
      <c r="J558" s="17">
        <f t="shared" si="31"/>
        <v>285778.70995000005</v>
      </c>
      <c r="K558" s="17">
        <f t="shared" si="31"/>
        <v>397931.00785999995</v>
      </c>
      <c r="L558" s="17">
        <f t="shared" si="31"/>
        <v>681566.22818000009</v>
      </c>
      <c r="M558" s="17">
        <f t="shared" si="31"/>
        <v>1145800.4038</v>
      </c>
      <c r="N558" s="17">
        <f t="shared" si="31"/>
        <v>1576170.9089490001</v>
      </c>
      <c r="O558" s="17">
        <f t="shared" si="31"/>
        <v>1243593.4568100004</v>
      </c>
      <c r="P558" s="17">
        <f t="shared" si="31"/>
        <v>2819764.3657589997</v>
      </c>
      <c r="Q558" s="17">
        <f t="shared" si="31"/>
        <v>36750</v>
      </c>
      <c r="R558" s="17">
        <f t="shared" si="31"/>
        <v>407838.58100000006</v>
      </c>
      <c r="S558" s="17">
        <f t="shared" si="31"/>
        <v>1726049.4069999997</v>
      </c>
      <c r="T558" s="17">
        <f t="shared" si="31"/>
        <v>774632.36656999995</v>
      </c>
      <c r="U558" s="118" t="s">
        <v>1784</v>
      </c>
      <c r="V558" s="118" t="s">
        <v>1784</v>
      </c>
      <c r="W558" s="228" t="s">
        <v>1784</v>
      </c>
    </row>
    <row r="559" spans="1:23" ht="27.75" customHeight="1" thickBot="1" x14ac:dyDescent="0.3">
      <c r="A559" s="984" t="s">
        <v>1145</v>
      </c>
      <c r="B559" s="985"/>
      <c r="C559" s="985"/>
      <c r="D559" s="985"/>
      <c r="E559" s="986"/>
      <c r="F559" s="620"/>
      <c r="G559" s="786"/>
      <c r="H559" s="435">
        <v>10000</v>
      </c>
      <c r="I559" s="435">
        <v>0</v>
      </c>
      <c r="J559" s="119">
        <v>0</v>
      </c>
      <c r="K559" s="119">
        <v>0</v>
      </c>
      <c r="L559" s="119">
        <v>0</v>
      </c>
      <c r="M559" s="119">
        <v>10000</v>
      </c>
      <c r="N559" s="434">
        <v>10000</v>
      </c>
      <c r="O559" s="209">
        <v>0</v>
      </c>
      <c r="P559" s="434">
        <f t="shared" si="29"/>
        <v>10000</v>
      </c>
      <c r="Q559" s="434">
        <v>0</v>
      </c>
      <c r="R559" s="119">
        <v>0</v>
      </c>
      <c r="S559" s="119">
        <v>0</v>
      </c>
      <c r="T559" s="120">
        <v>0</v>
      </c>
      <c r="U559" s="121" t="s">
        <v>1784</v>
      </c>
      <c r="V559" s="121" t="s">
        <v>1784</v>
      </c>
      <c r="W559" s="229" t="s">
        <v>1784</v>
      </c>
    </row>
    <row r="560" spans="1:23" s="412" customFormat="1" ht="42" customHeight="1" thickBot="1" x14ac:dyDescent="0.25">
      <c r="A560" s="827" t="s">
        <v>1146</v>
      </c>
      <c r="B560" s="202"/>
      <c r="C560" s="203"/>
      <c r="D560" s="595"/>
      <c r="E560" s="595"/>
      <c r="F560" s="693"/>
      <c r="G560" s="787"/>
      <c r="H560" s="204">
        <f t="shared" ref="H560:T560" si="32">SUM(H558:H559)</f>
        <v>7475151.9004690005</v>
      </c>
      <c r="I560" s="204">
        <f t="shared" si="32"/>
        <v>1700117.1811599999</v>
      </c>
      <c r="J560" s="204">
        <f t="shared" si="32"/>
        <v>285778.70995000005</v>
      </c>
      <c r="K560" s="204">
        <f t="shared" si="32"/>
        <v>397931.00785999995</v>
      </c>
      <c r="L560" s="204">
        <f t="shared" si="32"/>
        <v>681566.22818000009</v>
      </c>
      <c r="M560" s="204">
        <f t="shared" si="32"/>
        <v>1155800.4038</v>
      </c>
      <c r="N560" s="204">
        <f t="shared" si="32"/>
        <v>1586170.9089490001</v>
      </c>
      <c r="O560" s="204">
        <f t="shared" si="32"/>
        <v>1243593.4568100004</v>
      </c>
      <c r="P560" s="204">
        <f t="shared" si="32"/>
        <v>2829764.3657589997</v>
      </c>
      <c r="Q560" s="204">
        <f t="shared" si="32"/>
        <v>36750</v>
      </c>
      <c r="R560" s="204">
        <f t="shared" si="32"/>
        <v>407838.58100000006</v>
      </c>
      <c r="S560" s="204">
        <f t="shared" si="32"/>
        <v>1726049.4069999997</v>
      </c>
      <c r="T560" s="204">
        <f t="shared" si="32"/>
        <v>774632.36656999995</v>
      </c>
      <c r="U560" s="205" t="s">
        <v>1784</v>
      </c>
      <c r="V560" s="206" t="s">
        <v>1784</v>
      </c>
      <c r="W560" s="230" t="s">
        <v>1784</v>
      </c>
    </row>
    <row r="561" spans="1:23" ht="26.25" customHeight="1" thickBot="1" x14ac:dyDescent="0.3">
      <c r="A561" s="694"/>
      <c r="B561" s="170"/>
      <c r="C561" s="125"/>
      <c r="D561" s="125"/>
      <c r="E561" s="125"/>
      <c r="F561" s="125"/>
      <c r="G561" s="126"/>
      <c r="H561" s="184"/>
      <c r="I561" s="185"/>
      <c r="J561" s="185"/>
      <c r="K561" s="185"/>
      <c r="L561" s="185"/>
      <c r="M561" s="185"/>
      <c r="O561" s="123"/>
      <c r="P561" s="1021">
        <f>P560+Q560</f>
        <v>2866514.3657589997</v>
      </c>
      <c r="Q561" s="1022"/>
      <c r="R561" s="184"/>
      <c r="S561" s="184"/>
      <c r="T561" s="184"/>
      <c r="U561" s="124"/>
      <c r="V561" s="124"/>
      <c r="W561" s="231"/>
    </row>
    <row r="562" spans="1:23" ht="15" x14ac:dyDescent="0.25">
      <c r="A562" s="694"/>
      <c r="B562" s="170"/>
      <c r="C562" s="125"/>
      <c r="D562" s="125"/>
      <c r="E562" s="125"/>
      <c r="F562" s="125"/>
      <c r="G562" s="126"/>
      <c r="H562" s="184"/>
      <c r="I562" s="185"/>
      <c r="J562" s="185"/>
      <c r="K562" s="185"/>
      <c r="L562" s="185"/>
      <c r="M562" s="185"/>
      <c r="O562" s="185"/>
      <c r="P562" s="184"/>
      <c r="Q562" s="184"/>
      <c r="R562" s="184"/>
      <c r="S562" s="184"/>
      <c r="T562" s="628"/>
      <c r="U562" s="124"/>
      <c r="V562" s="124"/>
      <c r="W562" s="231"/>
    </row>
    <row r="563" spans="1:23" ht="15" x14ac:dyDescent="0.25">
      <c r="A563" s="694"/>
      <c r="B563" s="170"/>
      <c r="C563" s="125"/>
      <c r="D563" s="125"/>
      <c r="E563" s="125"/>
      <c r="F563" s="125"/>
      <c r="G563" s="788"/>
      <c r="H563" s="1003"/>
      <c r="I563" s="1003"/>
      <c r="J563" s="185"/>
      <c r="K563" s="185"/>
      <c r="L563" s="122"/>
      <c r="M563" s="185"/>
      <c r="O563" s="185"/>
      <c r="P563" s="184"/>
      <c r="Q563" s="184"/>
      <c r="R563" s="184"/>
      <c r="S563" s="184"/>
      <c r="T563" s="628"/>
      <c r="U563" s="124"/>
      <c r="V563" s="124"/>
      <c r="W563" s="231"/>
    </row>
    <row r="564" spans="1:23" thickBot="1" x14ac:dyDescent="0.3">
      <c r="A564" s="694"/>
      <c r="B564" s="170"/>
      <c r="C564" s="125"/>
      <c r="D564" s="125"/>
      <c r="E564" s="125"/>
      <c r="F564" s="125"/>
      <c r="G564" s="126"/>
      <c r="N564" s="411"/>
      <c r="U564" s="411"/>
      <c r="V564" s="124"/>
      <c r="W564" s="231"/>
    </row>
    <row r="565" spans="1:23" ht="15" x14ac:dyDescent="0.25">
      <c r="A565" s="1004" t="s">
        <v>1147</v>
      </c>
      <c r="B565" s="1005"/>
      <c r="C565" s="1006"/>
      <c r="D565" s="1007"/>
      <c r="E565" s="125"/>
      <c r="F565" s="125"/>
      <c r="G565" s="126"/>
      <c r="H565" s="184"/>
      <c r="I565" s="185"/>
      <c r="J565" s="185" t="s">
        <v>1148</v>
      </c>
      <c r="K565" s="185"/>
      <c r="L565" s="332"/>
      <c r="M565" s="185"/>
      <c r="O565" s="185"/>
      <c r="P565" s="184"/>
      <c r="Q565" s="184"/>
      <c r="R565" s="184"/>
      <c r="S565" s="184"/>
      <c r="T565" s="628"/>
      <c r="U565" s="411"/>
      <c r="V565" s="124" t="s">
        <v>1148</v>
      </c>
      <c r="W565" s="231"/>
    </row>
    <row r="566" spans="1:23" ht="30.75" customHeight="1" x14ac:dyDescent="0.25">
      <c r="A566" s="1008" t="s">
        <v>1776</v>
      </c>
      <c r="B566" s="974"/>
      <c r="C566" s="1009" t="s">
        <v>1149</v>
      </c>
      <c r="D566" s="1010"/>
      <c r="E566" s="125"/>
      <c r="F566" s="125"/>
      <c r="G566" s="126"/>
      <c r="H566" s="184"/>
      <c r="I566" s="185"/>
      <c r="J566" s="185"/>
      <c r="K566" s="185"/>
      <c r="L566" s="185"/>
      <c r="M566" s="185"/>
      <c r="O566" s="185"/>
      <c r="P566" s="184"/>
      <c r="Q566" s="184"/>
      <c r="R566" s="184"/>
      <c r="S566" s="184"/>
      <c r="T566" s="628"/>
      <c r="U566" s="124"/>
      <c r="V566" s="124"/>
      <c r="W566" s="231"/>
    </row>
    <row r="567" spans="1:23" ht="32.25" customHeight="1" x14ac:dyDescent="0.25">
      <c r="A567" s="1011" t="s">
        <v>1150</v>
      </c>
      <c r="B567" s="1012"/>
      <c r="C567" s="974" t="s">
        <v>1362</v>
      </c>
      <c r="D567" s="975"/>
      <c r="E567" s="125"/>
      <c r="F567" s="125"/>
      <c r="G567" s="126"/>
      <c r="H567" s="184"/>
      <c r="I567" s="185"/>
      <c r="J567" s="185"/>
      <c r="K567" s="185"/>
      <c r="L567" s="185"/>
      <c r="M567" s="185"/>
      <c r="O567" s="185"/>
      <c r="P567" s="184"/>
      <c r="Q567" s="184"/>
      <c r="R567" s="184"/>
      <c r="S567" s="184"/>
      <c r="T567" s="628"/>
      <c r="U567" s="124"/>
      <c r="V567" s="124"/>
      <c r="W567" s="231"/>
    </row>
    <row r="568" spans="1:23" ht="33.75" customHeight="1" x14ac:dyDescent="0.25">
      <c r="A568" s="972" t="s">
        <v>1152</v>
      </c>
      <c r="B568" s="973"/>
      <c r="C568" s="974" t="s">
        <v>1153</v>
      </c>
      <c r="D568" s="975"/>
      <c r="E568" s="125"/>
      <c r="F568" s="125"/>
      <c r="G568" s="126"/>
      <c r="H568" s="184"/>
      <c r="I568" s="185"/>
      <c r="J568" s="185"/>
      <c r="K568" s="185"/>
      <c r="L568" s="185"/>
      <c r="M568" s="185"/>
      <c r="O568" s="185"/>
      <c r="P568" s="184"/>
      <c r="Q568" s="184"/>
      <c r="R568" s="184"/>
      <c r="S568" s="184"/>
      <c r="T568" s="628"/>
      <c r="U568" s="124"/>
      <c r="V568" s="124"/>
      <c r="W568" s="231"/>
    </row>
    <row r="569" spans="1:23" ht="39" customHeight="1" x14ac:dyDescent="0.25">
      <c r="A569" s="976" t="s">
        <v>1727</v>
      </c>
      <c r="B569" s="977"/>
      <c r="C569" s="974" t="s">
        <v>1154</v>
      </c>
      <c r="D569" s="975"/>
      <c r="E569" s="125"/>
      <c r="F569" s="125"/>
      <c r="G569" s="126"/>
      <c r="H569" s="184"/>
      <c r="I569" s="185"/>
      <c r="J569" s="185"/>
      <c r="K569" s="185"/>
      <c r="L569" s="185"/>
      <c r="M569" s="185"/>
      <c r="O569" s="185"/>
      <c r="P569" s="184"/>
      <c r="Q569" s="184"/>
      <c r="R569" s="184"/>
      <c r="S569" s="184"/>
      <c r="T569" s="628"/>
      <c r="U569" s="124"/>
      <c r="V569" s="124"/>
      <c r="W569" s="231"/>
    </row>
    <row r="570" spans="1:23" ht="49.5" customHeight="1" thickBot="1" x14ac:dyDescent="0.3">
      <c r="A570" s="999" t="s">
        <v>1775</v>
      </c>
      <c r="B570" s="1000"/>
      <c r="C570" s="1001" t="s">
        <v>1155</v>
      </c>
      <c r="D570" s="1002"/>
      <c r="E570" s="125"/>
      <c r="F570" s="125"/>
      <c r="G570" s="126"/>
      <c r="H570" s="184"/>
      <c r="I570" s="185"/>
      <c r="J570" s="185"/>
      <c r="K570" s="185"/>
      <c r="L570" s="185"/>
      <c r="M570" s="185"/>
      <c r="O570" s="185"/>
      <c r="P570" s="184"/>
      <c r="Q570" s="184"/>
      <c r="R570" s="184"/>
      <c r="S570" s="184"/>
      <c r="T570" s="628"/>
      <c r="U570" s="124"/>
      <c r="V570" s="124"/>
      <c r="W570" s="231"/>
    </row>
    <row r="571" spans="1:23" thickBot="1" x14ac:dyDescent="0.3">
      <c r="A571" s="694"/>
      <c r="B571" s="695"/>
      <c r="C571" s="125"/>
      <c r="D571" s="125"/>
      <c r="E571" s="125"/>
      <c r="F571" s="125"/>
      <c r="G571" s="126"/>
      <c r="H571" s="333"/>
      <c r="I571" s="334"/>
      <c r="J571" s="334"/>
      <c r="K571" s="334"/>
      <c r="L571" s="334"/>
      <c r="M571" s="334"/>
      <c r="O571" s="335"/>
      <c r="P571" s="333"/>
      <c r="Q571" s="333"/>
      <c r="R571" s="333"/>
      <c r="S571" s="333"/>
      <c r="T571" s="630"/>
      <c r="U571" s="124"/>
      <c r="V571" s="124"/>
      <c r="W571" s="231"/>
    </row>
    <row r="572" spans="1:23" ht="21.75" customHeight="1" thickBot="1" x14ac:dyDescent="0.3">
      <c r="A572" s="694"/>
      <c r="B572" s="170"/>
      <c r="C572" s="125"/>
      <c r="D572" s="125"/>
      <c r="E572" s="602" t="s">
        <v>1156</v>
      </c>
      <c r="F572" s="596"/>
      <c r="G572" s="789"/>
      <c r="H572" s="336" t="s">
        <v>0</v>
      </c>
      <c r="I572" s="185"/>
      <c r="J572" s="185"/>
      <c r="K572" s="185"/>
      <c r="L572" s="185"/>
      <c r="M572" s="185"/>
      <c r="O572" s="185"/>
      <c r="P572" s="184"/>
      <c r="Q572" s="184"/>
      <c r="R572" s="184"/>
      <c r="S572" s="184"/>
      <c r="T572" s="628"/>
      <c r="U572" s="124"/>
      <c r="V572" s="124"/>
      <c r="W572" s="231"/>
    </row>
    <row r="573" spans="1:23" ht="21.75" hidden="1" customHeight="1" x14ac:dyDescent="0.25">
      <c r="A573" s="694"/>
      <c r="B573" s="170"/>
      <c r="C573" s="125"/>
      <c r="D573" s="125"/>
      <c r="E573" s="603" t="s">
        <v>1157</v>
      </c>
      <c r="F573" s="696"/>
      <c r="G573" s="790"/>
      <c r="H573" s="337">
        <v>486450</v>
      </c>
      <c r="I573" s="185"/>
      <c r="J573" s="185"/>
      <c r="K573" s="185"/>
      <c r="L573" s="185"/>
      <c r="M573" s="185"/>
      <c r="O573" s="185"/>
      <c r="P573" s="184"/>
      <c r="Q573" s="184"/>
      <c r="R573" s="184"/>
      <c r="S573" s="184"/>
      <c r="T573" s="628"/>
      <c r="U573" s="124"/>
      <c r="V573" s="124"/>
      <c r="W573" s="231"/>
    </row>
    <row r="574" spans="1:23" ht="21.75" hidden="1" customHeight="1" x14ac:dyDescent="0.25">
      <c r="A574" s="694"/>
      <c r="B574" s="170"/>
      <c r="C574" s="125"/>
      <c r="D574" s="125"/>
      <c r="E574" s="604" t="s">
        <v>1783</v>
      </c>
      <c r="F574" s="597"/>
      <c r="G574" s="791"/>
      <c r="H574" s="338">
        <v>0</v>
      </c>
      <c r="I574" s="185"/>
      <c r="J574" s="185"/>
      <c r="K574" s="185"/>
      <c r="L574" s="185"/>
      <c r="M574" s="185"/>
      <c r="O574" s="185"/>
      <c r="P574" s="184"/>
      <c r="Q574" s="184"/>
      <c r="R574" s="184"/>
      <c r="S574" s="184"/>
      <c r="T574" s="628"/>
      <c r="U574" s="124"/>
      <c r="V574" s="124"/>
      <c r="W574" s="231"/>
    </row>
    <row r="575" spans="1:23" ht="21.75" hidden="1" customHeight="1" x14ac:dyDescent="0.25">
      <c r="A575" s="694"/>
      <c r="B575" s="170"/>
      <c r="C575" s="125"/>
      <c r="D575" s="125"/>
      <c r="E575" s="605" t="s">
        <v>1158</v>
      </c>
      <c r="F575" s="598"/>
      <c r="G575" s="792"/>
      <c r="H575" s="339">
        <v>0</v>
      </c>
      <c r="I575" s="185"/>
      <c r="J575" s="185"/>
      <c r="K575" s="185"/>
      <c r="L575" s="185"/>
      <c r="M575" s="185"/>
      <c r="O575" s="185"/>
      <c r="P575" s="184"/>
      <c r="Q575" s="184"/>
      <c r="R575" s="184"/>
      <c r="S575" s="184"/>
      <c r="T575" s="628"/>
      <c r="U575" s="124"/>
      <c r="V575" s="124"/>
      <c r="W575" s="231"/>
    </row>
    <row r="576" spans="1:23" ht="21.75" hidden="1" customHeight="1" x14ac:dyDescent="0.25">
      <c r="A576" s="694"/>
      <c r="B576" s="170"/>
      <c r="C576" s="125"/>
      <c r="D576" s="125"/>
      <c r="E576" s="605" t="s">
        <v>1159</v>
      </c>
      <c r="F576" s="598"/>
      <c r="G576" s="792"/>
      <c r="H576" s="339">
        <v>0</v>
      </c>
      <c r="I576" s="185"/>
      <c r="J576" s="185"/>
      <c r="K576" s="185"/>
      <c r="L576" s="185"/>
      <c r="M576" s="185"/>
      <c r="O576" s="185"/>
      <c r="P576" s="184"/>
      <c r="Q576" s="184"/>
      <c r="R576" s="184"/>
      <c r="S576" s="184"/>
      <c r="T576" s="628"/>
      <c r="U576" s="124"/>
      <c r="V576" s="124"/>
      <c r="W576" s="231"/>
    </row>
    <row r="577" spans="1:23" ht="21.75" hidden="1" customHeight="1" x14ac:dyDescent="0.25">
      <c r="A577" s="694"/>
      <c r="B577" s="170"/>
      <c r="C577" s="125"/>
      <c r="D577" s="125"/>
      <c r="E577" s="604" t="s">
        <v>1160</v>
      </c>
      <c r="F577" s="597"/>
      <c r="G577" s="791"/>
      <c r="H577" s="338">
        <v>0</v>
      </c>
      <c r="I577" s="185"/>
      <c r="J577" s="185"/>
      <c r="K577" s="185"/>
      <c r="L577" s="185"/>
      <c r="M577" s="185"/>
      <c r="O577" s="185"/>
      <c r="P577" s="184"/>
      <c r="Q577" s="184"/>
      <c r="R577" s="184"/>
      <c r="S577" s="184"/>
      <c r="T577" s="628"/>
      <c r="U577" s="124"/>
      <c r="V577" s="124"/>
      <c r="W577" s="231"/>
    </row>
    <row r="578" spans="1:23" ht="21.75" hidden="1" customHeight="1" thickBot="1" x14ac:dyDescent="0.3">
      <c r="A578" s="694"/>
      <c r="B578" s="170"/>
      <c r="C578" s="125"/>
      <c r="D578" s="125"/>
      <c r="E578" s="606" t="s">
        <v>1161</v>
      </c>
      <c r="F578" s="599"/>
      <c r="G578" s="793"/>
      <c r="H578" s="340">
        <v>0</v>
      </c>
      <c r="I578" s="185"/>
      <c r="J578" s="185"/>
      <c r="K578" s="185"/>
      <c r="L578" s="185"/>
      <c r="M578" s="185"/>
      <c r="O578" s="185"/>
      <c r="P578" s="184"/>
      <c r="Q578" s="184"/>
      <c r="R578" s="184"/>
      <c r="S578" s="184"/>
      <c r="T578" s="628"/>
      <c r="U578" s="124"/>
      <c r="V578" s="124"/>
      <c r="W578" s="231"/>
    </row>
    <row r="579" spans="1:23" ht="21.75" customHeight="1" thickBot="1" x14ac:dyDescent="0.3">
      <c r="A579" s="694"/>
      <c r="B579" s="170"/>
      <c r="C579" s="125"/>
      <c r="D579" s="125"/>
      <c r="E579" s="602" t="s">
        <v>1162</v>
      </c>
      <c r="F579" s="596"/>
      <c r="G579" s="789"/>
      <c r="H579" s="341">
        <f>SUM(H573:H578)</f>
        <v>486450</v>
      </c>
      <c r="I579" s="185"/>
      <c r="J579" s="185"/>
      <c r="K579" s="185"/>
      <c r="L579" s="185"/>
      <c r="M579" s="185"/>
      <c r="O579" s="185"/>
      <c r="P579" s="184"/>
      <c r="Q579" s="184"/>
      <c r="R579" s="184"/>
      <c r="S579" s="184"/>
      <c r="T579" s="628"/>
      <c r="U579" s="124"/>
      <c r="V579" s="124"/>
      <c r="W579" s="231"/>
    </row>
    <row r="580" spans="1:23" ht="21.75" customHeight="1" thickBot="1" x14ac:dyDescent="0.3">
      <c r="A580" s="694"/>
      <c r="B580" s="170"/>
      <c r="C580" s="125"/>
      <c r="D580" s="125"/>
      <c r="E580" s="607"/>
      <c r="F580" s="600"/>
      <c r="G580" s="794"/>
      <c r="H580" s="342"/>
      <c r="I580" s="185"/>
      <c r="J580" s="185"/>
      <c r="K580" s="185"/>
      <c r="L580" s="185"/>
      <c r="M580" s="185"/>
      <c r="O580" s="185"/>
      <c r="P580" s="184"/>
      <c r="Q580" s="184"/>
      <c r="R580" s="184"/>
      <c r="S580" s="184"/>
      <c r="T580" s="628"/>
      <c r="U580" s="124"/>
      <c r="V580" s="124"/>
      <c r="W580" s="231"/>
    </row>
    <row r="581" spans="1:23" ht="21.75" customHeight="1" thickBot="1" x14ac:dyDescent="0.3">
      <c r="A581" s="694"/>
      <c r="B581" s="170"/>
      <c r="C581" s="125"/>
      <c r="D581" s="125"/>
      <c r="E581" s="602" t="s">
        <v>1163</v>
      </c>
      <c r="F581" s="596"/>
      <c r="G581" s="789"/>
      <c r="H581" s="343"/>
      <c r="I581" s="185"/>
      <c r="J581" s="185"/>
      <c r="K581" s="185"/>
      <c r="L581" s="185"/>
      <c r="M581" s="185"/>
      <c r="O581" s="185"/>
      <c r="P581" s="184"/>
      <c r="Q581" s="184"/>
      <c r="R581" s="184"/>
      <c r="S581" s="184"/>
      <c r="T581" s="628"/>
      <c r="U581" s="124"/>
      <c r="V581" s="124"/>
      <c r="W581" s="231"/>
    </row>
    <row r="582" spans="1:23" ht="21.75" customHeight="1" x14ac:dyDescent="0.25">
      <c r="A582" s="694"/>
      <c r="B582" s="170"/>
      <c r="C582" s="125"/>
      <c r="D582" s="125"/>
      <c r="E582" s="604" t="s">
        <v>1164</v>
      </c>
      <c r="F582" s="597"/>
      <c r="G582" s="791"/>
      <c r="H582" s="338">
        <f>P558</f>
        <v>2819764.3657589997</v>
      </c>
      <c r="I582" s="185"/>
      <c r="J582" s="185"/>
      <c r="K582" s="185"/>
      <c r="L582" s="185"/>
      <c r="M582" s="185"/>
      <c r="O582" s="185"/>
      <c r="P582" s="184"/>
      <c r="Q582" s="184"/>
      <c r="R582" s="184"/>
      <c r="S582" s="184"/>
      <c r="T582" s="628"/>
      <c r="U582" s="124"/>
      <c r="V582" s="124"/>
      <c r="W582" s="231"/>
    </row>
    <row r="583" spans="1:23" ht="21.75" customHeight="1" x14ac:dyDescent="0.25">
      <c r="A583" s="694"/>
      <c r="B583" s="170"/>
      <c r="C583" s="125"/>
      <c r="D583" s="125"/>
      <c r="E583" s="604" t="s">
        <v>19</v>
      </c>
      <c r="F583" s="597"/>
      <c r="G583" s="791"/>
      <c r="H583" s="338">
        <f>Q558</f>
        <v>36750</v>
      </c>
      <c r="I583" s="185"/>
      <c r="J583" s="185"/>
      <c r="K583" s="185"/>
      <c r="L583" s="185"/>
      <c r="M583" s="185"/>
      <c r="O583" s="185"/>
      <c r="P583" s="184"/>
      <c r="Q583" s="184"/>
      <c r="R583" s="184"/>
      <c r="S583" s="184"/>
      <c r="T583" s="628"/>
      <c r="U583" s="124"/>
      <c r="V583" s="124"/>
      <c r="W583" s="231"/>
    </row>
    <row r="584" spans="1:23" ht="21.75" customHeight="1" thickBot="1" x14ac:dyDescent="0.3">
      <c r="A584" s="694"/>
      <c r="B584" s="170"/>
      <c r="C584" s="125"/>
      <c r="D584" s="125"/>
      <c r="E584" s="605" t="s">
        <v>1145</v>
      </c>
      <c r="F584" s="598"/>
      <c r="G584" s="792"/>
      <c r="H584" s="339">
        <f>P559</f>
        <v>10000</v>
      </c>
      <c r="I584" s="185"/>
      <c r="J584" s="185"/>
      <c r="K584" s="185"/>
      <c r="L584" s="185"/>
      <c r="M584" s="185"/>
      <c r="O584" s="185"/>
      <c r="P584" s="184"/>
      <c r="Q584" s="184"/>
      <c r="R584" s="184"/>
      <c r="S584" s="184"/>
      <c r="T584" s="628"/>
      <c r="U584" s="124"/>
      <c r="V584" s="124"/>
      <c r="W584" s="231"/>
    </row>
    <row r="585" spans="1:23" ht="21.75" customHeight="1" thickBot="1" x14ac:dyDescent="0.3">
      <c r="A585" s="694"/>
      <c r="B585" s="170"/>
      <c r="C585" s="125"/>
      <c r="D585" s="125"/>
      <c r="E585" s="602" t="s">
        <v>1165</v>
      </c>
      <c r="F585" s="596"/>
      <c r="G585" s="789"/>
      <c r="H585" s="341">
        <f>SUM(H582:H584)</f>
        <v>2866514.3657589997</v>
      </c>
      <c r="I585" s="185"/>
      <c r="J585" s="185"/>
      <c r="K585" s="185"/>
      <c r="L585" s="185"/>
      <c r="M585" s="185"/>
      <c r="O585" s="185"/>
      <c r="P585" s="184"/>
      <c r="Q585" s="184"/>
      <c r="R585" s="184"/>
      <c r="S585" s="184"/>
      <c r="T585" s="628"/>
      <c r="U585" s="124"/>
      <c r="V585" s="124"/>
      <c r="W585" s="231"/>
    </row>
    <row r="586" spans="1:23" ht="15" x14ac:dyDescent="0.25">
      <c r="A586" s="694"/>
      <c r="B586" s="170"/>
      <c r="C586" s="125"/>
      <c r="D586" s="125"/>
      <c r="E586" s="125"/>
      <c r="F586" s="125"/>
      <c r="G586" s="126"/>
      <c r="H586" s="184"/>
      <c r="I586" s="185"/>
      <c r="J586" s="185"/>
      <c r="K586" s="185"/>
      <c r="L586" s="185"/>
      <c r="M586" s="185"/>
      <c r="O586" s="185"/>
      <c r="P586" s="184"/>
      <c r="Q586" s="184"/>
      <c r="R586" s="184"/>
      <c r="S586" s="184"/>
      <c r="T586" s="628"/>
      <c r="U586" s="124"/>
      <c r="V586" s="124"/>
      <c r="W586" s="231"/>
    </row>
    <row r="587" spans="1:23" ht="15" x14ac:dyDescent="0.25">
      <c r="A587" s="694"/>
      <c r="B587" s="170"/>
      <c r="C587" s="125"/>
      <c r="D587" s="125"/>
      <c r="E587" s="125"/>
      <c r="F587" s="125"/>
      <c r="G587" s="126"/>
      <c r="H587" s="333"/>
      <c r="I587" s="334"/>
      <c r="J587" s="334"/>
      <c r="K587" s="334"/>
      <c r="L587" s="334"/>
      <c r="M587" s="334"/>
      <c r="O587" s="334"/>
      <c r="P587" s="333"/>
      <c r="Q587" s="333"/>
      <c r="R587" s="333"/>
      <c r="S587" s="333"/>
      <c r="T587" s="630"/>
      <c r="U587" s="124"/>
      <c r="V587" s="124"/>
      <c r="W587" s="231"/>
    </row>
    <row r="588" spans="1:23" ht="15" x14ac:dyDescent="0.25">
      <c r="A588" s="694"/>
      <c r="B588" s="170"/>
      <c r="C588" s="125"/>
      <c r="D588" s="125"/>
      <c r="E588" s="125"/>
      <c r="F588" s="125"/>
      <c r="G588" s="126"/>
      <c r="H588" s="333"/>
      <c r="I588" s="334"/>
      <c r="J588" s="334"/>
      <c r="K588" s="334"/>
      <c r="L588" s="334"/>
      <c r="M588" s="334"/>
      <c r="O588" s="334"/>
      <c r="P588" s="333"/>
      <c r="Q588" s="333"/>
      <c r="R588" s="333"/>
      <c r="S588" s="333"/>
      <c r="T588" s="630"/>
      <c r="U588" s="124"/>
      <c r="V588" s="124"/>
      <c r="W588" s="231"/>
    </row>
  </sheetData>
  <autoFilter ref="A4:W561"/>
  <mergeCells count="32">
    <mergeCell ref="C2:C3"/>
    <mergeCell ref="D2:D3"/>
    <mergeCell ref="E2:E3"/>
    <mergeCell ref="P561:Q561"/>
    <mergeCell ref="F2:F3"/>
    <mergeCell ref="G2:G3"/>
    <mergeCell ref="H2:H3"/>
    <mergeCell ref="I2:I3"/>
    <mergeCell ref="A570:B570"/>
    <mergeCell ref="C570:D570"/>
    <mergeCell ref="H563:I563"/>
    <mergeCell ref="A565:D565"/>
    <mergeCell ref="A566:B566"/>
    <mergeCell ref="C566:D566"/>
    <mergeCell ref="A567:B567"/>
    <mergeCell ref="C567:D567"/>
    <mergeCell ref="A1:W1"/>
    <mergeCell ref="A568:B568"/>
    <mergeCell ref="C568:D568"/>
    <mergeCell ref="A569:B569"/>
    <mergeCell ref="C569:D569"/>
    <mergeCell ref="U2:U3"/>
    <mergeCell ref="V2:V3"/>
    <mergeCell ref="W2:W3"/>
    <mergeCell ref="A559:E559"/>
    <mergeCell ref="J2:M2"/>
    <mergeCell ref="N2:Q2"/>
    <mergeCell ref="R2:R3"/>
    <mergeCell ref="S2:S3"/>
    <mergeCell ref="T2:T3"/>
    <mergeCell ref="A2:A3"/>
    <mergeCell ref="B2:B3"/>
  </mergeCells>
  <pageMargins left="0.51181102362204722" right="0.31496062992125984" top="0.74803149606299213" bottom="0.55118110236220474" header="0.31496062992125984" footer="0.31496062992125984"/>
  <pageSetup paperSize="8" scale="48" fitToHeight="0" orientation="landscape" r:id="rId1"/>
  <headerFooter>
    <oddFooter>&amp;CStr. 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aktuální PI</vt:lpstr>
      <vt:lpstr>'aktuální PI'!Názvy_tisku</vt:lpstr>
      <vt:lpstr>'aktuální PI'!Oblast_tisku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2019-02-04T15:21:51Z</dcterms:modified>
</cp:coreProperties>
</file>