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chulerova\Desktop\"/>
    </mc:Choice>
  </mc:AlternateContent>
  <bookViews>
    <workbookView xWindow="0" yWindow="0" windowWidth="28800" windowHeight="12585"/>
  </bookViews>
  <sheets>
    <sheet name="KOMENTÁŘ" sheetId="1" r:id="rId1"/>
    <sheet name="List2" sheetId="3" state="hidden" r:id="rId2"/>
    <sheet name="ÚHRADY"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1" l="1"/>
  <c r="D14" i="1"/>
  <c r="D12" i="1"/>
  <c r="D28" i="1" l="1"/>
  <c r="D30" i="1"/>
  <c r="D16" i="1"/>
  <c r="D26" i="1"/>
  <c r="H24" i="2" l="1"/>
  <c r="H23" i="2"/>
  <c r="H22" i="2"/>
  <c r="H21" i="2"/>
  <c r="I16" i="2"/>
  <c r="I15" i="2"/>
  <c r="I14" i="2"/>
  <c r="I13" i="2"/>
  <c r="I12" i="2"/>
  <c r="I11" i="2"/>
  <c r="I10" i="2"/>
  <c r="I9" i="2"/>
  <c r="I8" i="2"/>
  <c r="I7" i="2"/>
  <c r="I6" i="2"/>
  <c r="I5" i="2"/>
  <c r="I4" i="2"/>
  <c r="I3" i="2"/>
</calcChain>
</file>

<file path=xl/sharedStrings.xml><?xml version="1.0" encoding="utf-8"?>
<sst xmlns="http://schemas.openxmlformats.org/spreadsheetml/2006/main" count="174" uniqueCount="94">
  <si>
    <t>Příloha č. 2 k žádosti</t>
  </si>
  <si>
    <t>zdůvodnění</t>
  </si>
  <si>
    <t xml:space="preserve">Právní forma: </t>
  </si>
  <si>
    <t>Komentář k žádosti o dotaci na rok 2017</t>
  </si>
  <si>
    <t>Název poskytovatele:</t>
  </si>
  <si>
    <t>Identifkátor:</t>
  </si>
  <si>
    <t>Níže uvede žadatel údaje o službě potřebné k hodnocení této služby v souladu s Metodikou dotačního řízení Středočeského kraje na rok 2017, Vyhlášením dotačního řízení Středočeského kraje na rok 2017 a Pravidly dotačního řízení Středočeského kraje na rok 2017</t>
  </si>
  <si>
    <t>Podstatné skutečnosti týkající se poskytování služby v roce 2017  jinde neuvedené:</t>
  </si>
  <si>
    <t>Počet lůžek obsazených uživateli s poruchami autistického spektra:</t>
  </si>
  <si>
    <t>doplňte počet lůžek</t>
  </si>
  <si>
    <t>doplňte průměrné přepočtené celkové úvazky</t>
  </si>
  <si>
    <t>doplňte počet neobsazených lůžkodnů</t>
  </si>
  <si>
    <t>Odůvodnění v případě, že nebudete schopeni dodržet min. poměr 70/30:</t>
  </si>
  <si>
    <t>doplňte počet měsíců (maximálně 12)</t>
  </si>
  <si>
    <t>doplňte počet dnů (maximálně 365)</t>
  </si>
  <si>
    <t xml:space="preserve">doplňte průměrné přepočtené úvazky v přímé péči (maximálně úvazky uvedené v Síti) </t>
  </si>
  <si>
    <t>Výpočet minimální výše úhrad</t>
  </si>
  <si>
    <t>Služba</t>
  </si>
  <si>
    <t>Pro formy služby</t>
  </si>
  <si>
    <t>Jednotka sazby</t>
  </si>
  <si>
    <t>Použitá kapacita</t>
  </si>
  <si>
    <t>Vzorec</t>
  </si>
  <si>
    <t>Sazba dle Vyhlášení (v Kč)</t>
  </si>
  <si>
    <t>Počet dnů poskytování služby</t>
  </si>
  <si>
    <t>Kapacita dle sloupce D tj. použitá kapacita</t>
  </si>
  <si>
    <t>Minimální výše úhrad od uživatele</t>
  </si>
  <si>
    <t>osobní asistence</t>
  </si>
  <si>
    <t>T</t>
  </si>
  <si>
    <t>hodina</t>
  </si>
  <si>
    <t>plánovaný počet hodin přímého výkonu základních činností služby</t>
  </si>
  <si>
    <t xml:space="preserve">sazba * kapacita </t>
  </si>
  <si>
    <t>pečovatelská služba</t>
  </si>
  <si>
    <t>T + A</t>
  </si>
  <si>
    <r>
      <t>sazba * ∑kapacit</t>
    </r>
    <r>
      <rPr>
        <vertAlign val="subscript"/>
        <sz val="11"/>
        <color theme="1"/>
        <rFont val="Calibri"/>
        <family val="2"/>
        <charset val="238"/>
        <scheme val="minor"/>
      </rPr>
      <t xml:space="preserve"> za formy</t>
    </r>
  </si>
  <si>
    <t>tísňová péče</t>
  </si>
  <si>
    <t>měsíc/uživatel</t>
  </si>
  <si>
    <t>plánovaný počet uživatelů v dotovaném roce</t>
  </si>
  <si>
    <t xml:space="preserve">sazba * 12 * kapacita </t>
  </si>
  <si>
    <t>průvodcovské a předčitatelské služby</t>
  </si>
  <si>
    <t>podpora samostatného bydlení</t>
  </si>
  <si>
    <t>sazba * kapacita</t>
  </si>
  <si>
    <t>odlehčovací služby</t>
  </si>
  <si>
    <t>P</t>
  </si>
  <si>
    <t>den/lůžko</t>
  </si>
  <si>
    <t>počet lůžek v dotovaném roce</t>
  </si>
  <si>
    <t>sazba * 12 * kapacita * 30</t>
  </si>
  <si>
    <t>centra denních služeb</t>
  </si>
  <si>
    <t>A</t>
  </si>
  <si>
    <t>denní stacionáře</t>
  </si>
  <si>
    <t>týdenní stacionáře</t>
  </si>
  <si>
    <t>domovy pro osoby se zdravotním postižením</t>
  </si>
  <si>
    <t>domovy pro seniory</t>
  </si>
  <si>
    <t>domovy se zvláštním režimem</t>
  </si>
  <si>
    <t>chráněné bydlení</t>
  </si>
  <si>
    <t>Výpočet minimální výše úhrad z fondů v. z. p.</t>
  </si>
  <si>
    <t xml:space="preserve">P </t>
  </si>
  <si>
    <t>měsíc/lůžko</t>
  </si>
  <si>
    <t>Odhad počtu lůžek ve stupni závislosti III + Odhad počtu lůžek ve stupni závislosti IV</t>
  </si>
  <si>
    <t>(Odhad počtu lůžek ve stupni závislosti III + Odhad počtu lůžek ve stupni závislosti IV) * Počet měsíců poskytování služby v roce dotace * Min. měsíční úhrada z v.z.p.</t>
  </si>
  <si>
    <t>sazba * kapacita * počet dní</t>
  </si>
  <si>
    <r>
      <rPr>
        <b/>
        <sz val="11"/>
        <color theme="1"/>
        <rFont val="Calibri"/>
        <family val="2"/>
        <charset val="238"/>
        <scheme val="minor"/>
      </rPr>
      <t>Komentář vyplňuje žadatel ke každé službě zvlášť</t>
    </r>
    <r>
      <rPr>
        <sz val="11"/>
        <color theme="1"/>
        <rFont val="Calibri"/>
        <family val="2"/>
        <charset val="238"/>
        <scheme val="minor"/>
      </rPr>
      <t>. Poskytuje-li např. tři služby, vyplňuje žadatel tři Komentáře.</t>
    </r>
  </si>
  <si>
    <r>
      <t>Druh služby:</t>
    </r>
    <r>
      <rPr>
        <sz val="11"/>
        <color theme="1"/>
        <rFont val="Calibri"/>
        <family val="2"/>
        <charset val="238"/>
        <scheme val="minor"/>
      </rPr>
      <t xml:space="preserve"> </t>
    </r>
  </si>
  <si>
    <r>
      <t xml:space="preserve">Počet měsíců poskytování služby v roce 2017:  </t>
    </r>
    <r>
      <rPr>
        <sz val="11"/>
        <color theme="1"/>
        <rFont val="Calibri"/>
        <family val="2"/>
        <charset val="238"/>
        <scheme val="minor"/>
      </rPr>
      <t>(uvádějte pouze u služeb: odborné sociální poradenství, raná péče, telefonická krizová pomoc, tlumočnické služby, krizová pomoc, sociálně aktivizační služby pro rodiny s dětmi, sociálně aktivizační služby pro seniory a osoby se zdravotním postižením, terénní programy,  kontaktní centra, nízkoprahová denní centra nízkoprahová zařízení pro děti a mládež,  intervenční centra, služby následné péče – pouze v případě ambulantní formy služby, sociálně terapeutické dílny, sociální rehabilitace, osobní asistence, pečovatelská služba,průvodcovské a předčitatelské služby, podpora samostatného bydlení, odlehčovací služby – pouze ambulantní a terénní forma, centra denních služeb, denní stacionáře, tísňová péče tj. služby, které jsou uvedeny v dokumentu Pravidla, část II bod 1. a 2.)</t>
    </r>
  </si>
  <si>
    <r>
      <t xml:space="preserve">Počet dnů poskytování služby v roce 2017: </t>
    </r>
    <r>
      <rPr>
        <sz val="11"/>
        <color theme="1"/>
        <rFont val="Calibri"/>
        <family val="2"/>
        <charset val="238"/>
        <scheme val="minor"/>
      </rPr>
      <t>(uvádějte pouze u služeb: azylové domy, domy na půl cesty, služby následné péče (pouze pobytová forma), terapeutické komunity, sociální rehabilitace (pouze pobytová forma),noclehárny, odlehčovací služby, týdenní stacionáře, domovy pro osoby se zdravotním postižením, domovy pro seniory, domovy se zvláštním režimem,  chráněné bydlení, tj. služby, které jsou uvedeny v dokumentu Pravidla, část II bod 3. a 4.)</t>
    </r>
  </si>
  <si>
    <r>
      <t xml:space="preserve">Celkový plánovaný počet hodin výkonu služby na 1 úvazek pracovníka v přímé péči v roce 2017: </t>
    </r>
    <r>
      <rPr>
        <sz val="11"/>
        <color theme="1"/>
        <rFont val="Calibri"/>
        <family val="2"/>
        <charset val="238"/>
        <scheme val="minor"/>
      </rPr>
      <t>(uvádějte pouze u služeb: osobní asistence, pečovatelská služba,průvodcovské a předčitatelské služby, podpora samostatného bydlení, odlehčovací služby – pouze ambulantní a terénní forma, centra denních služeb, denní stacionáře tj. služby, které jsou uvedeny v dokumentu Pravidla, část II bod 2.1)</t>
    </r>
  </si>
  <si>
    <r>
      <t xml:space="preserve">Počet lůžek obsazených nezaopatřenými dětmi (děti bez úhrad): </t>
    </r>
    <r>
      <rPr>
        <sz val="11"/>
        <color theme="1"/>
        <rFont val="Calibri"/>
        <family val="2"/>
        <charset val="238"/>
        <scheme val="minor"/>
      </rPr>
      <t>(uvádějte pouze u služeb:týdenní stacionáře a domovy pro osoby se zdravotním postižením)</t>
    </r>
  </si>
  <si>
    <r>
      <t xml:space="preserve">Celkový počet neobsazených lůžkodnů v roce 2017: </t>
    </r>
    <r>
      <rPr>
        <sz val="11"/>
        <color theme="1"/>
        <rFont val="Calibri"/>
        <family val="2"/>
        <charset val="238"/>
        <scheme val="minor"/>
      </rPr>
      <t xml:space="preserve">(uvádějte pouze u služeb: domovy pro seniory, domovy pro osoby se zdravotním postižením, domovy se zvláštním režimem, chráněné byldení, odlehčovací služby - pobytové, týdenní stacionáře, azylové domy, domy na půl cesty, terapeutické komunity) </t>
    </r>
  </si>
  <si>
    <t>Pokud organizace nevybere předepsanou výši úhrady od uživatelů služby (orientační výpočet možný v listu úhrady):</t>
  </si>
  <si>
    <t>Pokud organizace nevybere předepsanou výši úhrad od ZP (orientační výpočet možný v listu úhrady):</t>
  </si>
  <si>
    <t>azylové domy</t>
  </si>
  <si>
    <t>domy na půl cesty</t>
  </si>
  <si>
    <t>intervenční centra</t>
  </si>
  <si>
    <t>kontaktní centra</t>
  </si>
  <si>
    <t>krizová pomoc</t>
  </si>
  <si>
    <t>nízkoprahová denní centra</t>
  </si>
  <si>
    <t>nízkoprahová zařízení pro děti a mládež</t>
  </si>
  <si>
    <t>noclehárny</t>
  </si>
  <si>
    <t>odborné sociální poradenství</t>
  </si>
  <si>
    <t>raná péče</t>
  </si>
  <si>
    <t>služby následné péče</t>
  </si>
  <si>
    <t>sociálně aktivizační služby pro rodiny s dětmi</t>
  </si>
  <si>
    <t>sociálně aktivizační služby pro seniory a osoby se zdravotním postižením</t>
  </si>
  <si>
    <t>sociálně terapeutické dílny</t>
  </si>
  <si>
    <t>sociální rehabilitace</t>
  </si>
  <si>
    <t>telefonická krizová pomoc</t>
  </si>
  <si>
    <t>terénní programy</t>
  </si>
  <si>
    <t>tlumočnické služby</t>
  </si>
  <si>
    <t>Doplňující informace</t>
  </si>
  <si>
    <t>doplňte počet hodin na 1 přepočtený úvazek (maximálně 2 920)</t>
  </si>
  <si>
    <t>VÝBĚR ZE SEZNAMU</t>
  </si>
  <si>
    <t>VYPLŇTE</t>
  </si>
  <si>
    <r>
      <t xml:space="preserve">Celkové plánované přepočtené úvazky pracovníků (přímá i nepřímá péče) na rok 2017 </t>
    </r>
    <r>
      <rPr>
        <b/>
        <sz val="14"/>
        <color theme="1"/>
        <rFont val="Calibri"/>
        <family val="2"/>
        <charset val="238"/>
        <scheme val="minor"/>
      </rPr>
      <t>POUZE PRO STŘEDOČESKÝ KRAJ</t>
    </r>
    <r>
      <rPr>
        <b/>
        <sz val="11"/>
        <color theme="1"/>
        <rFont val="Calibri"/>
        <family val="2"/>
        <charset val="238"/>
        <scheme val="minor"/>
      </rPr>
      <t xml:space="preserve"> </t>
    </r>
    <r>
      <rPr>
        <sz val="11"/>
        <color theme="1"/>
        <rFont val="Calibri"/>
        <family val="2"/>
        <charset val="238"/>
        <scheme val="minor"/>
      </rPr>
      <t>(zaměstnanci pracující na pracovní smlouvy, dohody o pracovní činnosti, dohody o provedení, obchodní smlouvy)</t>
    </r>
    <r>
      <rPr>
        <b/>
        <sz val="11"/>
        <color theme="1"/>
        <rFont val="Calibri"/>
        <family val="2"/>
        <charset val="238"/>
        <scheme val="minor"/>
      </rPr>
      <t xml:space="preserve"> </t>
    </r>
  </si>
  <si>
    <r>
      <t>Plánované přepočetné úvazky pracovníků v přímé péči</t>
    </r>
    <r>
      <rPr>
        <sz val="11"/>
        <color theme="1"/>
        <rFont val="Calibri"/>
        <family val="2"/>
        <charset val="238"/>
        <scheme val="minor"/>
      </rPr>
      <t xml:space="preserve"> </t>
    </r>
    <r>
      <rPr>
        <b/>
        <sz val="14"/>
        <color theme="1"/>
        <rFont val="Calibri"/>
        <family val="2"/>
        <charset val="238"/>
        <scheme val="minor"/>
      </rPr>
      <t>POUZE PRO STŘEDOČESKÝ KRAJ</t>
    </r>
    <r>
      <rPr>
        <sz val="11"/>
        <color theme="1"/>
        <rFont val="Calibri"/>
        <family val="2"/>
        <charset val="238"/>
        <scheme val="minor"/>
      </rPr>
      <t xml:space="preserve"> (zaměstnanci pracující na pracovní smlouvy, dohody o pracovní činnosti, dohody o provedení, obchodní smlouvy)</t>
    </r>
    <r>
      <rPr>
        <b/>
        <sz val="11"/>
        <color theme="1"/>
        <rFont val="Calibri"/>
        <family val="2"/>
        <charset val="238"/>
        <scheme val="minor"/>
      </rPr>
      <t xml:space="preserve"> - </t>
    </r>
    <r>
      <rPr>
        <b/>
        <sz val="14"/>
        <color rgb="FFFF0000"/>
        <rFont val="Calibri"/>
        <family val="2"/>
        <charset val="238"/>
        <scheme val="minor"/>
      </rPr>
      <t xml:space="preserve"> max. přepočtené úvazky uvedené v Síti SK na rok 2017</t>
    </r>
  </si>
  <si>
    <t>terapeutické komunity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</si>
</sst>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11"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b/>
      <sz val="16"/>
      <color theme="1"/>
      <name val="Calibri"/>
      <family val="2"/>
      <charset val="238"/>
      <scheme val="minor"/>
    </font>
    <font>
      <b/>
      <sz val="16"/>
      <color theme="1"/>
      <name val="Arial"/>
      <family val="2"/>
      <charset val="238"/>
    </font>
    <font>
      <b/>
      <i/>
      <sz val="11"/>
      <color theme="1"/>
      <name val="Calibri"/>
      <family val="2"/>
      <charset val="238"/>
      <scheme val="minor"/>
    </font>
    <font>
      <vertAlign val="subscript"/>
      <sz val="11"/>
      <color theme="1"/>
      <name val="Calibri"/>
      <family val="2"/>
      <charset val="238"/>
      <scheme val="minor"/>
    </font>
    <font>
      <sz val="11"/>
      <color rgb="FF000000"/>
      <name val="Calibri"/>
      <family val="2"/>
      <charset val="238"/>
      <scheme val="minor"/>
    </font>
    <font>
      <sz val="10"/>
      <color rgb="FF000000"/>
      <name val="Calibri"/>
      <family val="2"/>
      <charset val="238"/>
      <scheme val="minor"/>
    </font>
    <font>
      <i/>
      <sz val="11"/>
      <color theme="1"/>
      <name val="Calibri"/>
      <family val="2"/>
      <charset val="238"/>
      <scheme val="minor"/>
    </font>
    <font>
      <b/>
      <sz val="14"/>
      <color rgb="FFFF0000"/>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rgb="FF00B050"/>
        <bgColor indexed="64"/>
      </patternFill>
    </fill>
  </fills>
  <borders count="33">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1">
    <xf numFmtId="0" fontId="0" fillId="0" borderId="0"/>
  </cellStyleXfs>
  <cellXfs count="76">
    <xf numFmtId="0" fontId="0" fillId="0" borderId="0" xfId="0"/>
    <xf numFmtId="0" fontId="5" fillId="5" borderId="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right"/>
    </xf>
    <xf numFmtId="0" fontId="0" fillId="2" borderId="14" xfId="0" applyFont="1" applyFill="1" applyBorder="1" applyProtection="1">
      <protection locked="0"/>
    </xf>
    <xf numFmtId="164" fontId="0" fillId="0" borderId="2" xfId="0" applyNumberFormat="1" applyFont="1" applyBorder="1"/>
    <xf numFmtId="0" fontId="0" fillId="0" borderId="9" xfId="0" applyFont="1" applyBorder="1" applyAlignment="1">
      <alignment horizontal="left" vertical="center" wrapText="1"/>
    </xf>
    <xf numFmtId="0" fontId="0" fillId="0" borderId="29" xfId="0" applyFont="1" applyBorder="1" applyAlignment="1">
      <alignment horizontal="left" vertical="center" wrapText="1"/>
    </xf>
    <xf numFmtId="0" fontId="0" fillId="0" borderId="29" xfId="0" applyFont="1" applyBorder="1" applyAlignment="1">
      <alignment horizontal="right"/>
    </xf>
    <xf numFmtId="0" fontId="0" fillId="2" borderId="29" xfId="0" applyFont="1" applyFill="1" applyBorder="1" applyProtection="1">
      <protection locked="0"/>
    </xf>
    <xf numFmtId="164" fontId="0" fillId="0" borderId="10" xfId="0" applyNumberFormat="1" applyFont="1" applyBorder="1"/>
    <xf numFmtId="0" fontId="0" fillId="0" borderId="14" xfId="0" applyFont="1" applyBorder="1"/>
    <xf numFmtId="3" fontId="7" fillId="0" borderId="14" xfId="0" applyNumberFormat="1" applyFont="1" applyBorder="1" applyAlignment="1">
      <alignment horizontal="right" vertical="center" wrapText="1"/>
    </xf>
    <xf numFmtId="0" fontId="0" fillId="0" borderId="29" xfId="0" applyFont="1" applyBorder="1"/>
    <xf numFmtId="3" fontId="7" fillId="0" borderId="29" xfId="0" applyNumberFormat="1" applyFont="1" applyBorder="1" applyAlignment="1">
      <alignment horizontal="right" vertical="center" wrapText="1"/>
    </xf>
    <xf numFmtId="3" fontId="8" fillId="0" borderId="0" xfId="0" applyNumberFormat="1" applyFont="1" applyFill="1" applyBorder="1" applyAlignment="1">
      <alignment horizontal="right" vertical="center" wrapText="1"/>
    </xf>
    <xf numFmtId="0" fontId="9" fillId="3" borderId="14" xfId="0" applyFont="1" applyFill="1" applyBorder="1" applyAlignment="1" applyProtection="1">
      <alignment horizontal="center" vertical="center" wrapText="1"/>
    </xf>
    <xf numFmtId="0" fontId="0" fillId="0" borderId="0" xfId="0" applyFont="1" applyProtection="1"/>
    <xf numFmtId="0" fontId="0" fillId="0" borderId="5" xfId="0" applyFont="1" applyBorder="1" applyAlignment="1" applyProtection="1">
      <alignment horizontal="justify"/>
    </xf>
    <xf numFmtId="0" fontId="9" fillId="0" borderId="12" xfId="0" applyFont="1" applyFill="1" applyBorder="1" applyAlignment="1" applyProtection="1">
      <alignment horizontal="center" vertical="center"/>
    </xf>
    <xf numFmtId="0" fontId="0" fillId="4" borderId="8" xfId="0" applyFont="1" applyFill="1" applyBorder="1" applyAlignment="1" applyProtection="1">
      <alignment vertical="center"/>
    </xf>
    <xf numFmtId="0" fontId="1" fillId="3" borderId="1" xfId="0" applyFont="1" applyFill="1" applyBorder="1" applyAlignment="1" applyProtection="1">
      <alignment horizontal="justify" wrapText="1"/>
    </xf>
    <xf numFmtId="0" fontId="1" fillId="3" borderId="1" xfId="0" applyFont="1" applyFill="1" applyBorder="1" applyAlignment="1" applyProtection="1">
      <alignment horizontal="justify" vertical="center" wrapText="1"/>
    </xf>
    <xf numFmtId="0" fontId="0" fillId="2" borderId="4" xfId="0" applyFont="1" applyFill="1" applyBorder="1" applyAlignment="1" applyProtection="1">
      <alignment horizontal="center" vertical="center" wrapText="1"/>
      <protection locked="0"/>
    </xf>
    <xf numFmtId="0" fontId="0" fillId="0" borderId="31" xfId="0" applyFont="1" applyBorder="1" applyAlignment="1" applyProtection="1">
      <alignment horizontal="left" vertical="center" wrapText="1"/>
    </xf>
    <xf numFmtId="0" fontId="0" fillId="0" borderId="31" xfId="0" applyFont="1" applyBorder="1" applyAlignment="1" applyProtection="1">
      <alignment vertical="center" wrapText="1"/>
    </xf>
    <xf numFmtId="0" fontId="1" fillId="0" borderId="0" xfId="0" applyFont="1" applyBorder="1" applyAlignment="1" applyProtection="1">
      <alignment wrapText="1"/>
    </xf>
    <xf numFmtId="0" fontId="0" fillId="0" borderId="0" xfId="0" applyFont="1" applyAlignment="1" applyProtection="1">
      <alignment wrapText="1"/>
    </xf>
    <xf numFmtId="0" fontId="3" fillId="0" borderId="21" xfId="0" applyFont="1" applyBorder="1" applyAlignment="1" applyProtection="1">
      <alignment horizontal="center" vertical="center" wrapText="1"/>
    </xf>
    <xf numFmtId="0" fontId="2" fillId="0" borderId="20" xfId="0" applyFont="1" applyBorder="1" applyAlignment="1" applyProtection="1">
      <alignment vertical="center" wrapText="1"/>
    </xf>
    <xf numFmtId="0" fontId="2" fillId="0" borderId="22" xfId="0" applyFont="1" applyBorder="1" applyAlignment="1" applyProtection="1">
      <alignment vertical="center" wrapText="1"/>
    </xf>
    <xf numFmtId="0" fontId="0" fillId="0" borderId="23" xfId="0" applyFont="1" applyBorder="1" applyAlignment="1" applyProtection="1">
      <alignment wrapText="1"/>
    </xf>
    <xf numFmtId="0" fontId="0" fillId="0" borderId="0" xfId="0" applyFont="1" applyBorder="1" applyAlignment="1" applyProtection="1">
      <alignment wrapText="1"/>
    </xf>
    <xf numFmtId="0" fontId="0" fillId="0" borderId="24" xfId="0" applyFont="1" applyBorder="1" applyAlignment="1" applyProtection="1">
      <alignment wrapText="1"/>
    </xf>
    <xf numFmtId="0" fontId="0" fillId="0" borderId="23" xfId="0" applyFont="1" applyBorder="1" applyAlignment="1" applyProtection="1"/>
    <xf numFmtId="0" fontId="0" fillId="0" borderId="0" xfId="0" applyFont="1" applyBorder="1" applyAlignment="1" applyProtection="1"/>
    <xf numFmtId="0" fontId="0" fillId="0" borderId="24" xfId="0" applyFont="1" applyBorder="1" applyAlignment="1" applyProtection="1"/>
    <xf numFmtId="0" fontId="0" fillId="0" borderId="31" xfId="0" applyFont="1" applyBorder="1" applyAlignment="1" applyProtection="1">
      <alignment wrapText="1"/>
    </xf>
    <xf numFmtId="0" fontId="0" fillId="0" borderId="19" xfId="0" applyFont="1" applyBorder="1" applyAlignment="1" applyProtection="1">
      <alignment horizontal="justify" wrapText="1"/>
    </xf>
    <xf numFmtId="0" fontId="0" fillId="0" borderId="17" xfId="0" applyFont="1" applyBorder="1" applyAlignment="1" applyProtection="1">
      <alignment wrapText="1"/>
    </xf>
    <xf numFmtId="0" fontId="0" fillId="0" borderId="18" xfId="0" applyFont="1" applyBorder="1" applyAlignment="1" applyProtection="1">
      <alignment wrapText="1"/>
    </xf>
    <xf numFmtId="0" fontId="0" fillId="0" borderId="3" xfId="0" applyFont="1" applyBorder="1" applyAlignment="1" applyProtection="1">
      <alignment horizontal="justify"/>
    </xf>
    <xf numFmtId="0" fontId="0" fillId="0" borderId="11" xfId="0" applyFont="1" applyBorder="1" applyAlignment="1" applyProtection="1"/>
    <xf numFmtId="0" fontId="0" fillId="0" borderId="4" xfId="0" applyFont="1" applyBorder="1" applyAlignment="1" applyProtection="1"/>
    <xf numFmtId="0" fontId="0" fillId="0" borderId="3" xfId="0" applyFont="1" applyBorder="1" applyAlignment="1" applyProtection="1">
      <alignment horizontal="justify" wrapText="1"/>
    </xf>
    <xf numFmtId="0" fontId="0" fillId="0" borderId="11" xfId="0" applyFont="1" applyBorder="1" applyAlignment="1" applyProtection="1">
      <alignment wrapText="1"/>
    </xf>
    <xf numFmtId="0" fontId="0" fillId="0" borderId="4" xfId="0" applyFont="1" applyBorder="1" applyAlignment="1" applyProtection="1">
      <alignment wrapText="1"/>
    </xf>
    <xf numFmtId="0" fontId="1" fillId="3" borderId="1" xfId="0" applyFont="1" applyFill="1" applyBorder="1" applyAlignment="1" applyProtection="1">
      <alignment horizontal="left" vertical="center" wrapText="1"/>
    </xf>
    <xf numFmtId="0" fontId="0" fillId="0" borderId="3" xfId="0" applyFont="1" applyBorder="1" applyAlignment="1" applyProtection="1">
      <alignment wrapText="1"/>
    </xf>
    <xf numFmtId="0" fontId="0" fillId="0" borderId="32" xfId="0" applyFont="1" applyBorder="1" applyAlignment="1" applyProtection="1">
      <alignment wrapText="1"/>
    </xf>
    <xf numFmtId="0" fontId="0" fillId="2" borderId="2" xfId="0" applyFont="1" applyFill="1" applyBorder="1" applyAlignment="1" applyProtection="1">
      <alignment wrapText="1"/>
      <protection locked="0"/>
    </xf>
    <xf numFmtId="0" fontId="0" fillId="2" borderId="2" xfId="0" applyFont="1" applyFill="1" applyBorder="1" applyProtection="1">
      <protection locked="0"/>
    </xf>
    <xf numFmtId="0" fontId="0" fillId="2" borderId="16" xfId="0" applyFont="1" applyFill="1" applyBorder="1" applyProtection="1">
      <protection locked="0"/>
    </xf>
    <xf numFmtId="0" fontId="0" fillId="2" borderId="2"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0" fontId="0" fillId="2" borderId="10" xfId="0" applyFont="1" applyFill="1" applyBorder="1" applyAlignment="1" applyProtection="1">
      <alignment horizontal="center" vertical="center"/>
      <protection locked="0"/>
    </xf>
    <xf numFmtId="0" fontId="0" fillId="2" borderId="2" xfId="0" applyFont="1" applyFill="1" applyBorder="1" applyAlignment="1" applyProtection="1">
      <alignment vertical="center" wrapText="1"/>
      <protection locked="0"/>
    </xf>
    <xf numFmtId="0" fontId="0" fillId="2" borderId="14" xfId="0" applyFont="1" applyFill="1" applyBorder="1" applyAlignment="1" applyProtection="1">
      <alignment horizontal="right"/>
      <protection locked="0"/>
    </xf>
    <xf numFmtId="0" fontId="0" fillId="0" borderId="30" xfId="0" applyFont="1" applyBorder="1" applyAlignment="1" applyProtection="1">
      <alignment horizontal="center" vertical="center" wrapText="1"/>
    </xf>
    <xf numFmtId="0" fontId="0" fillId="0" borderId="31" xfId="0" applyFont="1" applyBorder="1" applyAlignment="1" applyProtection="1">
      <alignment horizontal="center" vertical="center" wrapText="1"/>
    </xf>
    <xf numFmtId="0" fontId="1" fillId="3" borderId="25" xfId="0" applyFont="1" applyFill="1" applyBorder="1" applyAlignment="1" applyProtection="1">
      <alignment horizontal="left" vertical="top" wrapText="1"/>
    </xf>
    <xf numFmtId="0" fontId="1" fillId="3" borderId="26" xfId="0" applyFont="1" applyFill="1" applyBorder="1" applyAlignment="1" applyProtection="1">
      <alignment horizontal="left" vertical="top" wrapText="1"/>
    </xf>
    <xf numFmtId="0" fontId="1" fillId="3" borderId="5" xfId="0" applyFont="1" applyFill="1" applyBorder="1" applyAlignment="1" applyProtection="1">
      <alignment horizontal="left" wrapText="1"/>
    </xf>
    <xf numFmtId="0" fontId="1" fillId="3" borderId="15" xfId="0" applyFont="1" applyFill="1" applyBorder="1" applyAlignment="1" applyProtection="1">
      <alignment horizontal="left" wrapText="1"/>
    </xf>
    <xf numFmtId="0" fontId="1" fillId="3" borderId="1" xfId="0" applyFont="1" applyFill="1" applyBorder="1" applyAlignment="1" applyProtection="1">
      <alignment horizontal="left" vertical="center" wrapText="1"/>
    </xf>
    <xf numFmtId="0" fontId="1" fillId="3" borderId="14"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3" borderId="3" xfId="0" applyFont="1" applyFill="1" applyBorder="1" applyAlignment="1" applyProtection="1">
      <alignment horizontal="left" wrapText="1"/>
    </xf>
    <xf numFmtId="0" fontId="1" fillId="3" borderId="13" xfId="0" applyFont="1" applyFill="1" applyBorder="1" applyAlignment="1" applyProtection="1">
      <alignment horizontal="left" wrapText="1"/>
    </xf>
    <xf numFmtId="0" fontId="4" fillId="0" borderId="27" xfId="0" applyFont="1" applyBorder="1" applyAlignment="1">
      <alignment horizontal="center" vertical="center"/>
    </xf>
    <xf numFmtId="0" fontId="0" fillId="0" borderId="14" xfId="0" applyFont="1" applyBorder="1" applyAlignment="1">
      <alignment horizontal="center" wrapText="1"/>
    </xf>
    <xf numFmtId="0" fontId="0" fillId="0" borderId="29" xfId="0" applyFont="1" applyBorder="1" applyAlignment="1">
      <alignment horizontal="center" wrapText="1"/>
    </xf>
  </cellXfs>
  <cellStyles count="1">
    <cellStyle name="Normální" xfId="0" builtinId="0"/>
  </cellStyles>
  <dxfs count="3">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tabSelected="1" topLeftCell="A10" workbookViewId="0">
      <selection activeCell="C8" sqref="C8"/>
    </sheetView>
  </sheetViews>
  <sheetFormatPr defaultRowHeight="15" x14ac:dyDescent="0.25"/>
  <cols>
    <col min="1" max="1" width="116.5703125" style="20" customWidth="1"/>
    <col min="2" max="2" width="24.140625" style="20" customWidth="1"/>
    <col min="3" max="3" width="28.7109375" style="20" customWidth="1"/>
    <col min="4" max="4" width="26.28515625" style="30" customWidth="1"/>
    <col min="5" max="13" width="101.140625" style="20" customWidth="1"/>
    <col min="14" max="16384" width="9.140625" style="20"/>
  </cols>
  <sheetData>
    <row r="1" spans="1:4" ht="15" customHeight="1" thickBot="1" x14ac:dyDescent="0.3">
      <c r="A1" s="29" t="s">
        <v>0</v>
      </c>
      <c r="B1" s="29"/>
      <c r="C1" s="29"/>
    </row>
    <row r="2" spans="1:4" ht="50.25" customHeight="1" x14ac:dyDescent="0.25">
      <c r="A2" s="31" t="s">
        <v>3</v>
      </c>
      <c r="B2" s="32"/>
      <c r="C2" s="33"/>
      <c r="D2" s="61" t="s">
        <v>87</v>
      </c>
    </row>
    <row r="3" spans="1:4" x14ac:dyDescent="0.25">
      <c r="A3" s="34"/>
      <c r="B3" s="35"/>
      <c r="C3" s="36"/>
      <c r="D3" s="62"/>
    </row>
    <row r="4" spans="1:4" x14ac:dyDescent="0.25">
      <c r="A4" s="37" t="s">
        <v>60</v>
      </c>
      <c r="B4" s="38"/>
      <c r="C4" s="39"/>
      <c r="D4" s="62"/>
    </row>
    <row r="5" spans="1:4" ht="48" customHeight="1" x14ac:dyDescent="0.25">
      <c r="A5" s="34" t="s">
        <v>6</v>
      </c>
      <c r="B5" s="35"/>
      <c r="C5" s="36"/>
      <c r="D5" s="62"/>
    </row>
    <row r="6" spans="1:4" ht="18" customHeight="1" x14ac:dyDescent="0.25">
      <c r="A6" s="34"/>
      <c r="B6" s="35"/>
      <c r="C6" s="36"/>
      <c r="D6" s="62"/>
    </row>
    <row r="7" spans="1:4" ht="45" customHeight="1" x14ac:dyDescent="0.25">
      <c r="A7" s="67" t="s">
        <v>4</v>
      </c>
      <c r="B7" s="68"/>
      <c r="C7" s="53"/>
      <c r="D7" s="40"/>
    </row>
    <row r="8" spans="1:4" ht="48.75" customHeight="1" x14ac:dyDescent="0.25">
      <c r="A8" s="69" t="s">
        <v>61</v>
      </c>
      <c r="B8" s="70"/>
      <c r="C8" s="59" t="s">
        <v>69</v>
      </c>
      <c r="D8" s="28" t="s">
        <v>89</v>
      </c>
    </row>
    <row r="9" spans="1:4" ht="15" customHeight="1" x14ac:dyDescent="0.25">
      <c r="A9" s="65" t="s">
        <v>5</v>
      </c>
      <c r="B9" s="66"/>
      <c r="C9" s="55"/>
      <c r="D9" s="40"/>
    </row>
    <row r="10" spans="1:4" ht="15" customHeight="1" x14ac:dyDescent="0.25">
      <c r="A10" s="71" t="s">
        <v>2</v>
      </c>
      <c r="B10" s="72"/>
      <c r="C10" s="54"/>
      <c r="D10" s="40"/>
    </row>
    <row r="11" spans="1:4" ht="15" customHeight="1" x14ac:dyDescent="0.25">
      <c r="A11" s="34"/>
      <c r="B11" s="35"/>
      <c r="C11" s="36"/>
      <c r="D11" s="40"/>
    </row>
    <row r="12" spans="1:4" ht="110.25" customHeight="1" x14ac:dyDescent="0.25">
      <c r="A12" s="24" t="s">
        <v>62</v>
      </c>
      <c r="B12" s="19" t="s">
        <v>13</v>
      </c>
      <c r="C12" s="56"/>
      <c r="D12" s="27" t="str">
        <f>IF(OR(C8="odborné sociální poradenství",C8="raná péče",C8="telefonická krizová pomoc",C8="tlumočnické služby",C8="krizová pomoc",C8="sociálně aktivizační služby pro rodiny s dětmi",C8="sociálně aktivizační služby pro seniory a osoby se zdravotním postižením",C8="terénní programy",C8="kontaktní centra",C8="nízkoprahová denní centra",C8="nízkoprahová zařízení pro děti a mládež",C8="intervenční centra",C8="služby následné péče",C8="sociálně terapeutické dílny",C8="sociální rehabilitace",C8="osobní asistence",C8="pečovatelská služba",C8="průvodcovské a předčitatelské služby",C8="podpora samostatného bydlení",C8="odlehčovací služby",C8="centra denních služeb",C8="denní stacionáře",C8="tísňová péče"),IF(12&gt;=C12,"VYPLŇTE","chybná hodnota - max. 12 měsíců!!!"),IF(OR(C8="terapeutické komunity",C8="noclehárny",C8="domovy pro osoby se zdravotním postižením",C8="domovy pro seniory",C8="domovy se zvláštním režimem",C8="chráněné bydlení",C8="týdenní stacionáře"),"NEVYPLŇUJTE","NEVYPLŇUJTE"))</f>
        <v>NEVYPLŇUJTE</v>
      </c>
    </row>
    <row r="13" spans="1:4" ht="20.25" customHeight="1" x14ac:dyDescent="0.25">
      <c r="A13" s="41"/>
      <c r="B13" s="42"/>
      <c r="C13" s="43"/>
      <c r="D13" s="40"/>
    </row>
    <row r="14" spans="1:4" ht="60" customHeight="1" x14ac:dyDescent="0.25">
      <c r="A14" s="24" t="s">
        <v>63</v>
      </c>
      <c r="B14" s="19" t="s">
        <v>14</v>
      </c>
      <c r="C14" s="26"/>
      <c r="D14" s="27" t="str">
        <f>IF(OR(C8="azylové domy",C8="domy na půl cesty",C8="služby následné péče",C8="odlehčovací služby",C8="terapeutické komunity",C8="sociální rehabilitace",C8="noclehárny",C8="domovy pro osoby se zdravotním postižením",C8="domovy pro seniory",C8="domovy se zvláštním režimem",C8="chráněné bydlení"),IF(365&gt;=C14,"VYPLŇTE","chybná hodnota - max. 365 dní!!!"),IF(C8="týdenní stacionáře",IF(260&gt;=C14,"VYPLŇTE","chybná hodnota - služba týdenní stacionář není poskytována o víkendech"),IF(OR(C8="odborné sociální poradenství",C8="raná péče",C8="telefonická krizová pomoc",C8="tlumočnické služby",C8="krizová pomoc",C8="sociálně aktivizační služby pro rodiny s dětmi",C8="sociálně aktivizační služby pro seniory a osoby se zdravotním postižením",C8="terénní programy",C8="kontaktní centra",C8="nízkoprahová denní centra",C8="nízkoprahová zařízení pro děti a mládež",C8="intervenční centra",C8="sociálně terapeutické dílny",C8="osobní asistence",C8="pečovatelská služba",C8="průvodcovské a předčitatelské služby",C8="podpora samostatného bydlení",C8="centra denních služeb",C8="denní stacionáře",C8="tísňová péče"),"NEVYPLŇUJTE","NEVYPLŇUJTE")))</f>
        <v>VYPLŇTE</v>
      </c>
    </row>
    <row r="15" spans="1:4" ht="17.25" customHeight="1" x14ac:dyDescent="0.25">
      <c r="A15" s="44"/>
      <c r="B15" s="45"/>
      <c r="C15" s="46"/>
      <c r="D15" s="40"/>
    </row>
    <row r="16" spans="1:4" ht="60.75" customHeight="1" x14ac:dyDescent="0.25">
      <c r="A16" s="24" t="s">
        <v>64</v>
      </c>
      <c r="B16" s="19" t="s">
        <v>88</v>
      </c>
      <c r="C16" s="26"/>
      <c r="D16" s="27" t="str">
        <f>IF(OR(C8="osobní asistence",C8="pečovatelská služba",C8="průvodcovské a předčitatelské služby",C8="podpora samostatného bydlení",C8="odlehčovací služby",C8="centra denních služeb",C8="denní stacionáře"),IF(2920&gt;=C16,"VYPLŇTE","chybná hodnota - hodnota přesahuje fond pracovní doby na 1 úvazek!!!"),IF(OR(C8="odborné sociální poradenství",C8="raná péče",C8="telefonická krizová pomoc",C8="tlumočnické služby",C8="krizová pomoc",C8="sociálně aktivizační služby pro rodiny s dětmi",C8="sociálně aktivizační služby pro seniory a osoby se zdravotním postižením",C8="terénní programy",C8="kontaktní centra",C8="nízkoprahová denní centra",C8="nízkoprahová zařízení pro děti a mládež",C8="intervenční centra",C8="služby následné péče",C8="sociálně terapeutické dílny",C8="sociální rehabilitace",C8="terapeutické komunity",C8="noclehárny",C8="domovy pro osoby se zdravotním postižením",C8="domovy pro seniory",C8="domovy se zvláštním režimem",C8="chráněné bydlení",C8="týdenní stacionáře",C8="tísňová péče"),"NEVYPLŇUJTE","NEVYPLŇUJTE"))</f>
        <v>NEVYPLŇUJTE</v>
      </c>
    </row>
    <row r="17" spans="1:4" ht="18" customHeight="1" x14ac:dyDescent="0.25">
      <c r="A17" s="44"/>
      <c r="B17" s="45"/>
      <c r="C17" s="46"/>
      <c r="D17" s="40"/>
    </row>
    <row r="18" spans="1:4" ht="45" customHeight="1" x14ac:dyDescent="0.25">
      <c r="A18" s="24" t="s">
        <v>91</v>
      </c>
      <c r="B18" s="19" t="s">
        <v>10</v>
      </c>
      <c r="C18" s="26"/>
      <c r="D18" s="27" t="s">
        <v>90</v>
      </c>
    </row>
    <row r="19" spans="1:4" ht="15" customHeight="1" x14ac:dyDescent="0.25">
      <c r="A19" s="21"/>
      <c r="B19" s="22"/>
      <c r="C19" s="23"/>
      <c r="D19" s="28"/>
    </row>
    <row r="20" spans="1:4" ht="66.75" customHeight="1" x14ac:dyDescent="0.25">
      <c r="A20" s="25" t="s">
        <v>92</v>
      </c>
      <c r="B20" s="19" t="s">
        <v>15</v>
      </c>
      <c r="C20" s="26"/>
      <c r="D20" s="27" t="s">
        <v>90</v>
      </c>
    </row>
    <row r="21" spans="1:4" ht="15" customHeight="1" x14ac:dyDescent="0.25">
      <c r="A21" s="21"/>
      <c r="B21" s="22"/>
      <c r="C21" s="23"/>
      <c r="D21" s="28"/>
    </row>
    <row r="22" spans="1:4" ht="28.5" customHeight="1" x14ac:dyDescent="0.25">
      <c r="A22" s="24" t="s">
        <v>65</v>
      </c>
      <c r="B22" s="19" t="s">
        <v>9</v>
      </c>
      <c r="C22" s="57"/>
      <c r="D22" s="28" t="str">
        <f>IF(OR(C8="týdenní stacionáře",C8="domovy pro osoby se zdravotním postižením"),IF(C22&gt;=0,"VYPLŇTE"),IF(OR(C8="domovy pro seniory",C8="domovy se zvláštním režimem",C8="chráněné bydlení",C8="služby následné péče",C8="odlehčovací služby",C8="terapeutické komunity",C8="sociální rehabilitace",C8="noclehárny",C8="odborné sociální poradenství",C8="raná péče",C8="telefonická krizová pomoc",C8="tlumočnické služby",C8="krizová pomoc",C8="sociálně aktivizační služby pro rodiny s dětmi",C8="sociálně aktivizační služby pro seniory a osoby se zdravotním postižením",C8="terénní programy",C8="kontaktní centra",C8="nízkoprahová denní centra",C8="nízkoprahová zařízení pro děti a mládež",C8="intervenční centra",C8="sociálně terapeutické dílny",C8="osobní asistence",C8="pečovatelská služba",C8="průvodcovské a předčitatelské služby",C8="podpora samostatného bydlení",C8="centra denních služeb",C8="denní stacionáře",C8="tísňová péče"),"NEVYPLŇUJTE","NEVYPLŇUJTE"))</f>
        <v>NEVYPLŇUJTE</v>
      </c>
    </row>
    <row r="23" spans="1:4" ht="18" customHeight="1" x14ac:dyDescent="0.25">
      <c r="A23" s="44"/>
      <c r="B23" s="45"/>
      <c r="C23" s="46"/>
      <c r="D23" s="40"/>
    </row>
    <row r="24" spans="1:4" ht="18" customHeight="1" x14ac:dyDescent="0.25">
      <c r="A24" s="24" t="s">
        <v>8</v>
      </c>
      <c r="B24" s="19" t="s">
        <v>9</v>
      </c>
      <c r="C24" s="57"/>
      <c r="D24" s="40"/>
    </row>
    <row r="25" spans="1:4" ht="18" customHeight="1" x14ac:dyDescent="0.25">
      <c r="A25" s="44"/>
      <c r="B25" s="45"/>
      <c r="C25" s="46"/>
      <c r="D25" s="40"/>
    </row>
    <row r="26" spans="1:4" ht="46.5" customHeight="1" x14ac:dyDescent="0.25">
      <c r="A26" s="24" t="s">
        <v>66</v>
      </c>
      <c r="B26" s="19" t="s">
        <v>11</v>
      </c>
      <c r="C26" s="26"/>
      <c r="D26" s="28" t="str">
        <f>IF(OR(C8="týdenní stacionáře",C8="odlehčovací služby",C8="terapeutické komunity",C8="domovy pro osoby se zdravotním postižením",C8="domovy pro seniory",C8="domovy se zvláštním režimem",C8="chráněné bydlení",C8="azylové domy",C8="domy na půl cesty"),"VYPLŇTE",IF(OR(C8="sociální rehabilitace",C8="noclehárny",C8="služby následné péče",C8="odborné sociální poradenství",C8="raná péče",C8="telefonická krizová pomoc",C8="tlumočnické služby",C8="krizová pomoc",C8="sociálně aktivizační služby pro rodiny s dětmi",C8="sociálně aktivizační služby pro seniory a osoby se zdravotním postižením",C8="terénní programy",C8="kontaktní centra",C8="nízkoprahová denní centra",C8="nízkoprahová zařízení pro děti a mládež",C8="intervenční centra",C8="sociálně terapeutické dílny",C8="osobní asistence",C8="pečovatelská služba",C8="průvodcovské a předčitatelské služby",C8="podpora samostatného bydlení",C8="centra denních služeb",C8="denní stacionáře",C8="tísňová péče"),"NEVYPLŇUJTE","NEVYPLŇUJTE"))</f>
        <v>VYPLŇTE</v>
      </c>
    </row>
    <row r="27" spans="1:4" ht="18" customHeight="1" x14ac:dyDescent="0.25">
      <c r="A27" s="44"/>
      <c r="B27" s="45"/>
      <c r="C27" s="46"/>
      <c r="D27" s="40"/>
    </row>
    <row r="28" spans="1:4" ht="51.75" customHeight="1" x14ac:dyDescent="0.25">
      <c r="A28" s="25" t="s">
        <v>67</v>
      </c>
      <c r="B28" s="19" t="s">
        <v>1</v>
      </c>
      <c r="C28" s="57"/>
      <c r="D28" s="28" t="str">
        <f>IF(OR(C8="týdenní stacionáře",C8="domovy pro osoby se zdravotním postižením",C8="domovy pro seniory",C8="domovy se zvláštním režimem",C8="chráněné bydlení",C8="odlehčovací služby",C8="osobní asistence",C8="pečovatelská služba",C8="průvodcovské a předčitatelské služby",C8="podpora samostatného bydlení",C8="centra denních služeb",C8="denní stacionáře",C8="tísňová péče",),"VYPLŇTE v případě, že nevybere úhradu dle záložky ÚHRADY",IF(OR(C8="azylové domy",C8="domy na půl cesty",C8="terapeutické komunity",C8="sociální rehabilitace",C8="noclehárny",C8="služby následné péče",C8="odborné sociální poradenství",C8="raná péče",C8="telefonická krizová pomoc",C8="tlumočnické služby",C8="krizová pomoc",C8="sociálně aktivizační služby pro rodiny s dětmi",C8="sociálně aktivizační služby pro seniory a osoby se zdravotním postižením",C8="terénní programy",C8="kontaktní centra",C8="nízkoprahová denní centra",C8="nízkoprahová zařízení pro děti a mládež",C8="intervenční centra",C8="sociálně terapeutické dílny"),"NEVYPLŇUJTE","NEVYPLŇUJTE"))</f>
        <v>NEVYPLŇUJTE</v>
      </c>
    </row>
    <row r="29" spans="1:4" ht="18.75" customHeight="1" x14ac:dyDescent="0.25">
      <c r="A29" s="47"/>
      <c r="B29" s="48"/>
      <c r="C29" s="49"/>
      <c r="D29" s="40"/>
    </row>
    <row r="30" spans="1:4" ht="48" customHeight="1" x14ac:dyDescent="0.25">
      <c r="A30" s="50" t="s">
        <v>68</v>
      </c>
      <c r="B30" s="19" t="s">
        <v>1</v>
      </c>
      <c r="C30" s="57"/>
      <c r="D30" s="28" t="str">
        <f>IF(OR(C8="týdenní stacionáře",C8="domovy pro osoby se zdravotním postižením",C8="domovy pro seniory",C8="domovy se zvláštním režimem"),"VYPLŇTE v případě, že nevybere úhradu dle záložky ÚHRADY",IF(OR(C8="chráněné bydlení",C8="azylové domy",C8="domy na půl cesty",C8="odlehčovací služby",C8="terapeutické komunity",C8="sociální rehabilitace",C8="noclehárny",C8="služby následné péče",C8="odborné sociální poradenství",C8="raná péče",C8="telefonická krizová pomoc",C8="tlumočnické služby",C8="krizová pomoc",C8="sociálně aktivizační služby pro rodiny s dětmi",C8="sociálně aktivizační služby pro seniory a osoby se zdravotním postižením",C8="terénní programy",C8="kontaktní centra",C8="nízkoprahová denní centra",C8="nízkoprahová zařízení pro děti a mládež",C8="intervenční centra",C8="sociálně terapeutické dílny",C8="osobní asistence",C8="pečovatelská služba",C8="průvodcovské a předčitatelské služby",C8="podpora samostatného bydlení",C8="centra denních služeb",C8="denní stacionáře",C8="tísňová péče"),"NEVYPLŇUJTE","NEVYPLŇUJTE"))</f>
        <v>NEVYPLŇUJTE</v>
      </c>
    </row>
    <row r="31" spans="1:4" ht="15.75" customHeight="1" x14ac:dyDescent="0.25">
      <c r="A31" s="47"/>
      <c r="B31" s="48"/>
      <c r="C31" s="49"/>
      <c r="D31" s="40"/>
    </row>
    <row r="32" spans="1:4" ht="15" customHeight="1" x14ac:dyDescent="0.25">
      <c r="A32" s="24" t="s">
        <v>12</v>
      </c>
      <c r="B32" s="19" t="s">
        <v>1</v>
      </c>
      <c r="C32" s="57"/>
      <c r="D32" s="40"/>
    </row>
    <row r="33" spans="1:4" ht="15.75" customHeight="1" x14ac:dyDescent="0.25">
      <c r="A33" s="51"/>
      <c r="B33" s="48"/>
      <c r="C33" s="49"/>
      <c r="D33" s="40"/>
    </row>
    <row r="34" spans="1:4" ht="99.75" customHeight="1" thickBot="1" x14ac:dyDescent="0.3">
      <c r="A34" s="63" t="s">
        <v>7</v>
      </c>
      <c r="B34" s="64"/>
      <c r="C34" s="58"/>
      <c r="D34" s="52"/>
    </row>
  </sheetData>
  <mergeCells count="6">
    <mergeCell ref="D2:D6"/>
    <mergeCell ref="A34:B34"/>
    <mergeCell ref="A9:B9"/>
    <mergeCell ref="A7:B7"/>
    <mergeCell ref="A8:B8"/>
    <mergeCell ref="A10:B10"/>
  </mergeCells>
  <conditionalFormatting sqref="C12">
    <cfRule type="cellIs" dxfId="2" priority="3" operator="notBetween">
      <formula>0</formula>
      <formula>12</formula>
    </cfRule>
  </conditionalFormatting>
  <conditionalFormatting sqref="C14">
    <cfRule type="cellIs" dxfId="1" priority="2" operator="notBetween">
      <formula>0</formula>
      <formula>365</formula>
    </cfRule>
  </conditionalFormatting>
  <conditionalFormatting sqref="C16">
    <cfRule type="cellIs" dxfId="0" priority="1" operator="notBetween">
      <formula>0</formula>
      <formula>2920</formula>
    </cfRule>
  </conditionalFormatting>
  <pageMargins left="0.7" right="0.7" top="0.78740157499999996" bottom="0.78740157499999996" header="0.3" footer="0.3"/>
  <pageSetup paperSize="9" scale="67" fitToHeight="0" orientation="landscape" horizontalDpi="4294967294"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List2!$A$1:$A$32</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defaultRowHeight="15" x14ac:dyDescent="0.25"/>
  <sheetData>
    <row r="1" spans="1:1" x14ac:dyDescent="0.25">
      <c r="A1" t="s">
        <v>69</v>
      </c>
    </row>
    <row r="2" spans="1:1" x14ac:dyDescent="0.25">
      <c r="A2" t="s">
        <v>46</v>
      </c>
    </row>
    <row r="3" spans="1:1" x14ac:dyDescent="0.25">
      <c r="A3" t="s">
        <v>48</v>
      </c>
    </row>
    <row r="4" spans="1:1" x14ac:dyDescent="0.25">
      <c r="A4" t="s">
        <v>50</v>
      </c>
    </row>
    <row r="5" spans="1:1" x14ac:dyDescent="0.25">
      <c r="A5" t="s">
        <v>51</v>
      </c>
    </row>
    <row r="6" spans="1:1" x14ac:dyDescent="0.25">
      <c r="A6" t="s">
        <v>52</v>
      </c>
    </row>
    <row r="7" spans="1:1" x14ac:dyDescent="0.25">
      <c r="A7" t="s">
        <v>70</v>
      </c>
    </row>
    <row r="8" spans="1:1" x14ac:dyDescent="0.25">
      <c r="A8" t="s">
        <v>53</v>
      </c>
    </row>
    <row r="9" spans="1:1" x14ac:dyDescent="0.25">
      <c r="A9" t="s">
        <v>71</v>
      </c>
    </row>
    <row r="10" spans="1:1" x14ac:dyDescent="0.25">
      <c r="A10" t="s">
        <v>72</v>
      </c>
    </row>
    <row r="11" spans="1:1" x14ac:dyDescent="0.25">
      <c r="A11" t="s">
        <v>73</v>
      </c>
    </row>
    <row r="12" spans="1:1" x14ac:dyDescent="0.25">
      <c r="A12" t="s">
        <v>74</v>
      </c>
    </row>
    <row r="13" spans="1:1" x14ac:dyDescent="0.25">
      <c r="A13" t="s">
        <v>75</v>
      </c>
    </row>
    <row r="14" spans="1:1" x14ac:dyDescent="0.25">
      <c r="A14" t="s">
        <v>76</v>
      </c>
    </row>
    <row r="15" spans="1:1" x14ac:dyDescent="0.25">
      <c r="A15" t="s">
        <v>77</v>
      </c>
    </row>
    <row r="16" spans="1:1" x14ac:dyDescent="0.25">
      <c r="A16" t="s">
        <v>41</v>
      </c>
    </row>
    <row r="17" spans="1:1" x14ac:dyDescent="0.25">
      <c r="A17" t="s">
        <v>26</v>
      </c>
    </row>
    <row r="18" spans="1:1" x14ac:dyDescent="0.25">
      <c r="A18" t="s">
        <v>31</v>
      </c>
    </row>
    <row r="19" spans="1:1" x14ac:dyDescent="0.25">
      <c r="A19" t="s">
        <v>39</v>
      </c>
    </row>
    <row r="20" spans="1:1" x14ac:dyDescent="0.25">
      <c r="A20" t="s">
        <v>38</v>
      </c>
    </row>
    <row r="21" spans="1:1" x14ac:dyDescent="0.25">
      <c r="A21" t="s">
        <v>78</v>
      </c>
    </row>
    <row r="22" spans="1:1" x14ac:dyDescent="0.25">
      <c r="A22" t="s">
        <v>79</v>
      </c>
    </row>
    <row r="23" spans="1:1" x14ac:dyDescent="0.25">
      <c r="A23" t="s">
        <v>80</v>
      </c>
    </row>
    <row r="24" spans="1:1" x14ac:dyDescent="0.25">
      <c r="A24" t="s">
        <v>81</v>
      </c>
    </row>
    <row r="25" spans="1:1" x14ac:dyDescent="0.25">
      <c r="A25" t="s">
        <v>82</v>
      </c>
    </row>
    <row r="26" spans="1:1" x14ac:dyDescent="0.25">
      <c r="A26" t="s">
        <v>83</v>
      </c>
    </row>
    <row r="27" spans="1:1" x14ac:dyDescent="0.25">
      <c r="A27" t="s">
        <v>84</v>
      </c>
    </row>
    <row r="28" spans="1:1" x14ac:dyDescent="0.25">
      <c r="A28" t="s">
        <v>93</v>
      </c>
    </row>
    <row r="29" spans="1:1" x14ac:dyDescent="0.25">
      <c r="A29" t="s">
        <v>85</v>
      </c>
    </row>
    <row r="30" spans="1:1" x14ac:dyDescent="0.25">
      <c r="A30" t="s">
        <v>34</v>
      </c>
    </row>
    <row r="31" spans="1:1" x14ac:dyDescent="0.25">
      <c r="A31" t="s">
        <v>86</v>
      </c>
    </row>
    <row r="32" spans="1:1" x14ac:dyDescent="0.25">
      <c r="A32" t="s">
        <v>49</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G15" sqref="G15"/>
    </sheetView>
  </sheetViews>
  <sheetFormatPr defaultRowHeight="15" x14ac:dyDescent="0.25"/>
  <cols>
    <col min="1" max="1" width="41.5703125" customWidth="1"/>
    <col min="2" max="2" width="7.7109375" customWidth="1"/>
    <col min="3" max="3" width="15.42578125" customWidth="1"/>
    <col min="4" max="4" width="76" customWidth="1"/>
    <col min="5" max="5" width="32" customWidth="1"/>
    <col min="6" max="6" width="11.42578125" customWidth="1"/>
    <col min="7" max="7" width="12.5703125" customWidth="1"/>
    <col min="8" max="8" width="12" customWidth="1"/>
    <col min="9" max="9" width="21.42578125" customWidth="1"/>
  </cols>
  <sheetData>
    <row r="1" spans="1:9" ht="21" thickBot="1" x14ac:dyDescent="0.3">
      <c r="A1" s="73" t="s">
        <v>16</v>
      </c>
      <c r="B1" s="73"/>
      <c r="C1" s="73"/>
      <c r="D1" s="73"/>
      <c r="E1" s="73"/>
      <c r="F1" s="73"/>
      <c r="G1" s="73"/>
      <c r="H1" s="73"/>
      <c r="I1" s="73"/>
    </row>
    <row r="2" spans="1:9" ht="60" x14ac:dyDescent="0.25">
      <c r="A2" s="1" t="s">
        <v>17</v>
      </c>
      <c r="B2" s="2" t="s">
        <v>18</v>
      </c>
      <c r="C2" s="2" t="s">
        <v>19</v>
      </c>
      <c r="D2" s="2" t="s">
        <v>20</v>
      </c>
      <c r="E2" s="2" t="s">
        <v>21</v>
      </c>
      <c r="F2" s="2" t="s">
        <v>22</v>
      </c>
      <c r="G2" s="2" t="s">
        <v>23</v>
      </c>
      <c r="H2" s="2" t="s">
        <v>24</v>
      </c>
      <c r="I2" s="3" t="s">
        <v>25</v>
      </c>
    </row>
    <row r="3" spans="1:9" x14ac:dyDescent="0.25">
      <c r="A3" s="4" t="s">
        <v>26</v>
      </c>
      <c r="B3" s="5" t="s">
        <v>27</v>
      </c>
      <c r="C3" s="5" t="s">
        <v>28</v>
      </c>
      <c r="D3" s="5" t="s">
        <v>29</v>
      </c>
      <c r="E3" s="5" t="s">
        <v>30</v>
      </c>
      <c r="F3" s="6">
        <v>80</v>
      </c>
      <c r="G3" s="6"/>
      <c r="H3" s="7"/>
      <c r="I3" s="8">
        <f>F3*H3</f>
        <v>0</v>
      </c>
    </row>
    <row r="4" spans="1:9" ht="18" x14ac:dyDescent="0.25">
      <c r="A4" s="4" t="s">
        <v>31</v>
      </c>
      <c r="B4" s="5" t="s">
        <v>32</v>
      </c>
      <c r="C4" s="5" t="s">
        <v>28</v>
      </c>
      <c r="D4" s="5" t="s">
        <v>29</v>
      </c>
      <c r="E4" s="5" t="s">
        <v>33</v>
      </c>
      <c r="F4" s="6">
        <v>80</v>
      </c>
      <c r="G4" s="6"/>
      <c r="H4" s="7"/>
      <c r="I4" s="8">
        <f>F4*H4</f>
        <v>0</v>
      </c>
    </row>
    <row r="5" spans="1:9" x14ac:dyDescent="0.25">
      <c r="A5" s="4" t="s">
        <v>34</v>
      </c>
      <c r="B5" s="5" t="s">
        <v>27</v>
      </c>
      <c r="C5" s="5" t="s">
        <v>35</v>
      </c>
      <c r="D5" s="5" t="s">
        <v>36</v>
      </c>
      <c r="E5" s="5" t="s">
        <v>37</v>
      </c>
      <c r="F5" s="6">
        <v>300</v>
      </c>
      <c r="G5" s="6"/>
      <c r="H5" s="7"/>
      <c r="I5" s="8">
        <f>F5*H5*12</f>
        <v>0</v>
      </c>
    </row>
    <row r="6" spans="1:9" ht="18" x14ac:dyDescent="0.25">
      <c r="A6" s="4" t="s">
        <v>38</v>
      </c>
      <c r="B6" s="5" t="s">
        <v>32</v>
      </c>
      <c r="C6" s="5" t="s">
        <v>28</v>
      </c>
      <c r="D6" s="5" t="s">
        <v>29</v>
      </c>
      <c r="E6" s="5" t="s">
        <v>33</v>
      </c>
      <c r="F6" s="6">
        <v>90</v>
      </c>
      <c r="G6" s="6"/>
      <c r="H6" s="7"/>
      <c r="I6" s="8">
        <f>F6*H6</f>
        <v>0</v>
      </c>
    </row>
    <row r="7" spans="1:9" x14ac:dyDescent="0.25">
      <c r="A7" s="4" t="s">
        <v>39</v>
      </c>
      <c r="B7" s="5" t="s">
        <v>27</v>
      </c>
      <c r="C7" s="5" t="s">
        <v>28</v>
      </c>
      <c r="D7" s="5" t="s">
        <v>29</v>
      </c>
      <c r="E7" s="5" t="s">
        <v>40</v>
      </c>
      <c r="F7" s="6">
        <v>80</v>
      </c>
      <c r="G7" s="6"/>
      <c r="H7" s="7"/>
      <c r="I7" s="8">
        <f t="shared" ref="I7:I11" si="0">F7*H7</f>
        <v>0</v>
      </c>
    </row>
    <row r="8" spans="1:9" ht="18" x14ac:dyDescent="0.25">
      <c r="A8" s="4" t="s">
        <v>41</v>
      </c>
      <c r="B8" s="5" t="s">
        <v>32</v>
      </c>
      <c r="C8" s="5" t="s">
        <v>28</v>
      </c>
      <c r="D8" s="5" t="s">
        <v>29</v>
      </c>
      <c r="E8" s="5" t="s">
        <v>33</v>
      </c>
      <c r="F8" s="6">
        <v>90</v>
      </c>
      <c r="G8" s="6"/>
      <c r="H8" s="7"/>
      <c r="I8" s="8">
        <f>F8*H8</f>
        <v>0</v>
      </c>
    </row>
    <row r="9" spans="1:9" x14ac:dyDescent="0.25">
      <c r="A9" s="4" t="s">
        <v>41</v>
      </c>
      <c r="B9" s="5" t="s">
        <v>42</v>
      </c>
      <c r="C9" s="5" t="s">
        <v>43</v>
      </c>
      <c r="D9" s="5" t="s">
        <v>44</v>
      </c>
      <c r="E9" s="5" t="s">
        <v>45</v>
      </c>
      <c r="F9" s="6">
        <v>350</v>
      </c>
      <c r="G9" s="6"/>
      <c r="H9" s="7"/>
      <c r="I9" s="8">
        <f>F9*H9*12*30</f>
        <v>0</v>
      </c>
    </row>
    <row r="10" spans="1:9" x14ac:dyDescent="0.25">
      <c r="A10" s="4" t="s">
        <v>46</v>
      </c>
      <c r="B10" s="5" t="s">
        <v>47</v>
      </c>
      <c r="C10" s="5" t="s">
        <v>28</v>
      </c>
      <c r="D10" s="5" t="s">
        <v>29</v>
      </c>
      <c r="E10" s="5" t="s">
        <v>30</v>
      </c>
      <c r="F10" s="6">
        <v>80</v>
      </c>
      <c r="G10" s="6"/>
      <c r="H10" s="7"/>
      <c r="I10" s="8">
        <f t="shared" si="0"/>
        <v>0</v>
      </c>
    </row>
    <row r="11" spans="1:9" x14ac:dyDescent="0.25">
      <c r="A11" s="4" t="s">
        <v>48</v>
      </c>
      <c r="B11" s="5" t="s">
        <v>47</v>
      </c>
      <c r="C11" s="5" t="s">
        <v>28</v>
      </c>
      <c r="D11" s="5" t="s">
        <v>29</v>
      </c>
      <c r="E11" s="5" t="s">
        <v>30</v>
      </c>
      <c r="F11" s="6">
        <v>80</v>
      </c>
      <c r="G11" s="6"/>
      <c r="H11" s="7"/>
      <c r="I11" s="8">
        <f t="shared" si="0"/>
        <v>0</v>
      </c>
    </row>
    <row r="12" spans="1:9" x14ac:dyDescent="0.25">
      <c r="A12" s="4" t="s">
        <v>49</v>
      </c>
      <c r="B12" s="5" t="s">
        <v>42</v>
      </c>
      <c r="C12" s="5" t="s">
        <v>43</v>
      </c>
      <c r="D12" s="5" t="s">
        <v>44</v>
      </c>
      <c r="E12" s="5" t="s">
        <v>59</v>
      </c>
      <c r="F12" s="6">
        <v>285</v>
      </c>
      <c r="G12" s="60"/>
      <c r="H12" s="7"/>
      <c r="I12" s="8">
        <f>F12*H12</f>
        <v>0</v>
      </c>
    </row>
    <row r="13" spans="1:9" x14ac:dyDescent="0.25">
      <c r="A13" s="4" t="s">
        <v>50</v>
      </c>
      <c r="B13" s="5" t="s">
        <v>42</v>
      </c>
      <c r="C13" s="5" t="s">
        <v>43</v>
      </c>
      <c r="D13" s="5" t="s">
        <v>44</v>
      </c>
      <c r="E13" s="5" t="s">
        <v>45</v>
      </c>
      <c r="F13" s="6">
        <v>455</v>
      </c>
      <c r="G13" s="6"/>
      <c r="H13" s="7"/>
      <c r="I13" s="8">
        <f t="shared" ref="I13:I16" si="1">F13*H13*12*30</f>
        <v>0</v>
      </c>
    </row>
    <row r="14" spans="1:9" x14ac:dyDescent="0.25">
      <c r="A14" s="4" t="s">
        <v>51</v>
      </c>
      <c r="B14" s="5" t="s">
        <v>42</v>
      </c>
      <c r="C14" s="5" t="s">
        <v>43</v>
      </c>
      <c r="D14" s="5" t="s">
        <v>44</v>
      </c>
      <c r="E14" s="5" t="s">
        <v>45</v>
      </c>
      <c r="F14" s="6">
        <v>450</v>
      </c>
      <c r="G14" s="6"/>
      <c r="H14" s="7"/>
      <c r="I14" s="8">
        <f t="shared" si="1"/>
        <v>0</v>
      </c>
    </row>
    <row r="15" spans="1:9" x14ac:dyDescent="0.25">
      <c r="A15" s="4" t="s">
        <v>52</v>
      </c>
      <c r="B15" s="5" t="s">
        <v>42</v>
      </c>
      <c r="C15" s="5" t="s">
        <v>43</v>
      </c>
      <c r="D15" s="5" t="s">
        <v>44</v>
      </c>
      <c r="E15" s="5" t="s">
        <v>45</v>
      </c>
      <c r="F15" s="6">
        <v>455</v>
      </c>
      <c r="G15" s="6"/>
      <c r="H15" s="7"/>
      <c r="I15" s="8">
        <f t="shared" si="1"/>
        <v>0</v>
      </c>
    </row>
    <row r="16" spans="1:9" ht="15.75" thickBot="1" x14ac:dyDescent="0.3">
      <c r="A16" s="9" t="s">
        <v>53</v>
      </c>
      <c r="B16" s="10" t="s">
        <v>42</v>
      </c>
      <c r="C16" s="10" t="s">
        <v>43</v>
      </c>
      <c r="D16" s="10" t="s">
        <v>44</v>
      </c>
      <c r="E16" s="10" t="s">
        <v>45</v>
      </c>
      <c r="F16" s="11">
        <v>180</v>
      </c>
      <c r="G16" s="11"/>
      <c r="H16" s="12"/>
      <c r="I16" s="13">
        <f t="shared" si="1"/>
        <v>0</v>
      </c>
    </row>
    <row r="19" spans="1:8" ht="21" thickBot="1" x14ac:dyDescent="0.3">
      <c r="A19" s="73" t="s">
        <v>54</v>
      </c>
      <c r="B19" s="73"/>
      <c r="C19" s="73"/>
      <c r="D19" s="73"/>
      <c r="E19" s="73"/>
      <c r="F19" s="73"/>
      <c r="G19" s="73"/>
      <c r="H19" s="73"/>
    </row>
    <row r="20" spans="1:8" ht="60" x14ac:dyDescent="0.25">
      <c r="A20" s="1" t="s">
        <v>17</v>
      </c>
      <c r="B20" s="2" t="s">
        <v>18</v>
      </c>
      <c r="C20" s="2" t="s">
        <v>19</v>
      </c>
      <c r="D20" s="2" t="s">
        <v>20</v>
      </c>
      <c r="E20" s="2" t="s">
        <v>21</v>
      </c>
      <c r="F20" s="2" t="s">
        <v>22</v>
      </c>
      <c r="G20" s="2" t="s">
        <v>24</v>
      </c>
      <c r="H20" s="3" t="s">
        <v>25</v>
      </c>
    </row>
    <row r="21" spans="1:8" x14ac:dyDescent="0.25">
      <c r="A21" s="4" t="s">
        <v>49</v>
      </c>
      <c r="B21" s="14" t="s">
        <v>55</v>
      </c>
      <c r="C21" s="14" t="s">
        <v>56</v>
      </c>
      <c r="D21" s="14" t="s">
        <v>57</v>
      </c>
      <c r="E21" s="74" t="s">
        <v>58</v>
      </c>
      <c r="F21" s="15">
        <v>1500</v>
      </c>
      <c r="G21" s="7"/>
      <c r="H21" s="8">
        <f>F21*G21*12</f>
        <v>0</v>
      </c>
    </row>
    <row r="22" spans="1:8" x14ac:dyDescent="0.25">
      <c r="A22" s="4" t="s">
        <v>50</v>
      </c>
      <c r="B22" s="14" t="s">
        <v>55</v>
      </c>
      <c r="C22" s="14" t="s">
        <v>56</v>
      </c>
      <c r="D22" s="14" t="s">
        <v>57</v>
      </c>
      <c r="E22" s="74"/>
      <c r="F22" s="15">
        <v>1500</v>
      </c>
      <c r="G22" s="7"/>
      <c r="H22" s="8">
        <f>F22*G22*12</f>
        <v>0</v>
      </c>
    </row>
    <row r="23" spans="1:8" x14ac:dyDescent="0.25">
      <c r="A23" s="4" t="s">
        <v>51</v>
      </c>
      <c r="B23" s="14" t="s">
        <v>55</v>
      </c>
      <c r="C23" s="14" t="s">
        <v>56</v>
      </c>
      <c r="D23" s="14" t="s">
        <v>57</v>
      </c>
      <c r="E23" s="74"/>
      <c r="F23" s="15">
        <v>1500</v>
      </c>
      <c r="G23" s="7"/>
      <c r="H23" s="8">
        <f>F23*G23*12</f>
        <v>0</v>
      </c>
    </row>
    <row r="24" spans="1:8" ht="15.75" thickBot="1" x14ac:dyDescent="0.3">
      <c r="A24" s="9" t="s">
        <v>52</v>
      </c>
      <c r="B24" s="16" t="s">
        <v>55</v>
      </c>
      <c r="C24" s="16" t="s">
        <v>56</v>
      </c>
      <c r="D24" s="16" t="s">
        <v>57</v>
      </c>
      <c r="E24" s="75"/>
      <c r="F24" s="17">
        <v>1500</v>
      </c>
      <c r="G24" s="12"/>
      <c r="H24" s="13">
        <f>F24*G24*12</f>
        <v>0</v>
      </c>
    </row>
    <row r="26" spans="1:8" x14ac:dyDescent="0.25">
      <c r="F26" s="18"/>
      <c r="G26" s="18"/>
    </row>
    <row r="27" spans="1:8" x14ac:dyDescent="0.25">
      <c r="F27" s="18"/>
      <c r="G27" s="18"/>
    </row>
    <row r="28" spans="1:8" x14ac:dyDescent="0.25">
      <c r="F28" s="18"/>
      <c r="G28" s="18"/>
    </row>
    <row r="29" spans="1:8" x14ac:dyDescent="0.25">
      <c r="F29" s="18"/>
      <c r="G29" s="18"/>
    </row>
  </sheetData>
  <sheetProtection algorithmName="SHA-512" hashValue="31DIxjwoxmi5RqrQD0wFO9cN+RXz1jHbMpO4haA3GzwB+wkfz+oxR1+GeR+SmNls0Zfpd8/wYMySryDBDyYP1Q==" saltValue="ikeKPRRt0mPYg/yEgkeTkw==" spinCount="100000" sheet="1" objects="1" scenarios="1"/>
  <mergeCells count="3">
    <mergeCell ref="A1:I1"/>
    <mergeCell ref="E21:E24"/>
    <mergeCell ref="A19:H19"/>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KOMENTÁŘ</vt:lpstr>
      <vt:lpstr>List2</vt:lpstr>
      <vt:lpstr>ÚHRADY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Schülerová Nela</cp:lastModifiedBy>
  <cp:lastPrinted>2016-09-05T05:57:58Z</cp:lastPrinted>
  <dcterms:created xsi:type="dcterms:W3CDTF">2015-09-14T10:30:54Z</dcterms:created>
  <dcterms:modified xsi:type="dcterms:W3CDTF">2016-10-24T12:48:53Z</dcterms:modified>
</cp:coreProperties>
</file>