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DOTAČNÍ ŘÍZENÍ 2019\Mimořádné kolo 2019\Přílohy k žádosti\"/>
    </mc:Choice>
  </mc:AlternateContent>
  <bookViews>
    <workbookView xWindow="0" yWindow="0" windowWidth="18225" windowHeight="5805"/>
  </bookViews>
  <sheets>
    <sheet name="KOMENTÁŘ" sheetId="1" r:id="rId1"/>
    <sheet name="ÚHRAD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I14" i="2"/>
  <c r="I15" i="2"/>
  <c r="I16" i="2"/>
  <c r="H24" i="2"/>
  <c r="H21" i="2"/>
  <c r="H22" i="2"/>
  <c r="H23" i="2"/>
  <c r="I5" i="2"/>
  <c r="D52" i="1" l="1"/>
  <c r="D34" i="1"/>
  <c r="I12" i="2"/>
  <c r="I11" i="2"/>
  <c r="I10" i="2"/>
  <c r="I9" i="2"/>
  <c r="I8" i="2"/>
  <c r="I7" i="2"/>
  <c r="I6" i="2"/>
  <c r="I4" i="2"/>
  <c r="I3" i="2"/>
  <c r="G16" i="1" l="1"/>
</calcChain>
</file>

<file path=xl/sharedStrings.xml><?xml version="1.0" encoding="utf-8"?>
<sst xmlns="http://schemas.openxmlformats.org/spreadsheetml/2006/main" count="214" uniqueCount="104">
  <si>
    <t>zdůvodnění</t>
  </si>
  <si>
    <t xml:space="preserve">Právní forma: </t>
  </si>
  <si>
    <t>Název poskytovatele:</t>
  </si>
  <si>
    <t>doplňte počet lůžek</t>
  </si>
  <si>
    <t>doplňte průměrné přepočtené celkové úvazky</t>
  </si>
  <si>
    <t>doplňte počet neobsazených lůžkodnů</t>
  </si>
  <si>
    <t>Výpočet minimální výše úhrad</t>
  </si>
  <si>
    <t>Služba</t>
  </si>
  <si>
    <t>Pro formy služby</t>
  </si>
  <si>
    <t>Jednotka sazby</t>
  </si>
  <si>
    <t>Použitá kapacita</t>
  </si>
  <si>
    <t>Vzorec</t>
  </si>
  <si>
    <t>Sazba dle Vyhlášení (v Kč)</t>
  </si>
  <si>
    <t>Počet dnů poskytování služby</t>
  </si>
  <si>
    <t>Kapacita dle sloupce D tj. použitá kapacita</t>
  </si>
  <si>
    <t>Minimální výše úhrad od uživatele</t>
  </si>
  <si>
    <t>osobní asistence</t>
  </si>
  <si>
    <t>T</t>
  </si>
  <si>
    <t>hodina</t>
  </si>
  <si>
    <t>plánovaný počet hodin přímého výkonu základních činností služby</t>
  </si>
  <si>
    <t xml:space="preserve">sazba * kapacita </t>
  </si>
  <si>
    <t>pečovatelská služba</t>
  </si>
  <si>
    <t>T + A</t>
  </si>
  <si>
    <r>
      <t>sazba * ∑kapacit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 za formy</t>
    </r>
  </si>
  <si>
    <t>tísňová péče</t>
  </si>
  <si>
    <t>měsíc/uživatel</t>
  </si>
  <si>
    <t>plánovaný počet uživatelů v dotovaném roce</t>
  </si>
  <si>
    <t xml:space="preserve">sazba * 12 * kapacita </t>
  </si>
  <si>
    <t>průvodcovské a předčitatelské služby</t>
  </si>
  <si>
    <t>podpora samostatného bydlení</t>
  </si>
  <si>
    <t>sazba * kapacita</t>
  </si>
  <si>
    <t>odlehčovací služby</t>
  </si>
  <si>
    <t>P</t>
  </si>
  <si>
    <t>den/lůžko</t>
  </si>
  <si>
    <t>počet lůžek v dotovaném roce</t>
  </si>
  <si>
    <t>centra denních služeb</t>
  </si>
  <si>
    <t>A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</si>
  <si>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</si>
  <si>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</si>
  <si>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</si>
  <si>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</si>
  <si>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</si>
  <si>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</si>
  <si>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Výpočet minimální výše úhrad z fondů v. z. p.</t>
  </si>
  <si>
    <t xml:space="preserve">P </t>
  </si>
  <si>
    <t>měsíc/lůžko</t>
  </si>
  <si>
    <t>Odhad počtu lůžek ve stupni závislosti III + Odhad počtu lůžek ve stupni závislosti IV</t>
  </si>
  <si>
    <t>(Odhad počtu lůžek ve stupni závislosti III + Odhad počtu lůžek ve stupni závislosti IV) * Počet měsíců poskytování služby v roce dotace * Min. měsíční úhrada z v.z.p.</t>
  </si>
  <si>
    <t>sazba * kapacita * počet dní</t>
  </si>
  <si>
    <r>
      <rPr>
        <b/>
        <sz val="11"/>
        <color theme="1"/>
        <rFont val="Calibri"/>
        <family val="2"/>
        <charset val="238"/>
        <scheme val="minor"/>
      </rPr>
      <t>Komentář vyplňuje žadatel ke každé službě zvlášť</t>
    </r>
    <r>
      <rPr>
        <sz val="11"/>
        <color theme="1"/>
        <rFont val="Calibri"/>
        <family val="2"/>
        <charset val="238"/>
        <scheme val="minor"/>
      </rPr>
      <t>. Poskytuje-li např. tři služby, vyplňuje žadatel tři Komentáře.</t>
    </r>
  </si>
  <si>
    <r>
      <t>Druh služby: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</si>
  <si>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azylové domy</t>
  </si>
  <si>
    <t>domy na půl cesty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</si>
  <si>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</si>
  <si>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</si>
  <si>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</si>
  <si>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</si>
  <si>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</si>
  <si>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</si>
  <si>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odborné sociální poradenství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</si>
  <si>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</si>
  <si>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</si>
  <si>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</si>
  <si>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</si>
  <si>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</si>
  <si>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</si>
  <si>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telefonická krizová pomoc</t>
  </si>
  <si>
    <t>terénní programy</t>
  </si>
  <si>
    <t>tlumočnické služby</t>
  </si>
  <si>
    <t>Doplňující informace</t>
  </si>
  <si>
    <t>VÝBĚR ZE SEZNAMU</t>
  </si>
  <si>
    <t>terapeutické komunity</t>
  </si>
  <si>
    <t>POUZE PRO STŘEDOČESKÝ KRAJ</t>
  </si>
  <si>
    <t>POUZE ÚVAZKY NA KTERÉ ŽÁDÁTE</t>
  </si>
  <si>
    <t>POUZE PRACOVNÍ SMLOUVY</t>
  </si>
  <si>
    <t>POUZE DOHODY O PRACOVNÍ ČINNOSTI</t>
  </si>
  <si>
    <t>POUZE DOHODY O PROVEDENÍ PRÁCE</t>
  </si>
  <si>
    <t>POUZE OBCHODNÍ SMLOUVY</t>
  </si>
  <si>
    <t xml:space="preserve">Počet lůžek obsazených nezaopatřenými dětmi (děti bez úhrad): </t>
  </si>
  <si>
    <t>VYPLŇTE v případě, že nevybere úhradu dle záložky ÚHRADY</t>
  </si>
  <si>
    <t>VYPLŇTE v případě, že nedodržíte poměr pracovníků v přímé a nepřímé péči</t>
  </si>
  <si>
    <t>ANO</t>
  </si>
  <si>
    <t>NE</t>
  </si>
  <si>
    <t>Pobytová forma poskytování:</t>
  </si>
  <si>
    <t>Ambulantní/terénní forma poskytování:</t>
  </si>
  <si>
    <t>Identifikátor:</t>
  </si>
  <si>
    <t>VYPLŇTE v případě, že nevyberete úhradu dle záložky ÚHRADY popř. dle Vyhlášení</t>
  </si>
  <si>
    <t>Odůvodnění v případě, že nevyberete doporučenou výši úhrady od uživatelů služby                                                                                                            (orientační výpočet možný v listu úhrady):</t>
  </si>
  <si>
    <t>Odůvodnění v případě, že nebudete schopni dodržet doporučený poměr 70/30 pracovníků v přímé a nepřímé péči viz Vyhlášení:</t>
  </si>
  <si>
    <t>Odůvodnění v případě, že nevyberete doporučenou výši úhrad od ZP                                                                                                                    (orientační výpočet možný v listu úhrady):</t>
  </si>
  <si>
    <t xml:space="preserve">Celkové úvazky pracovníků (přímá i nepřímá péče) na rok 2019      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</si>
  <si>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Celkové úvazky pracovníků (přímá i nepřímá péče) na rok 2019                                                                                                                                                              (úvazky musí být shodné nebo menší než úvazky uvedené v žádosti)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</si>
  <si>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Plánované přepočtené úvazky pracovníků v přímé péči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(úvazky musí být shodné nebo menší než úvazky uvedené v žádosti </t>
    </r>
    <r>
      <rPr>
        <sz val="11"/>
        <color rgb="FFFF0000"/>
        <rFont val="Calibri"/>
        <family val="2"/>
        <charset val="238"/>
        <scheme val="minor"/>
      </rPr>
      <t>max. přepočtené úvazky uvedené v Síti SK na rok 2019, pokud jsou v Síti uvedeny</t>
    </r>
    <r>
      <rPr>
        <sz val="11"/>
        <color theme="1"/>
        <rFont val="Calibri"/>
        <family val="2"/>
        <charset val="238"/>
        <scheme val="minor"/>
      </rPr>
      <t xml:space="preserve">)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</si>
  <si>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Podstatné skutečnosti týkající se poskytování služby v roce 2019  jinde neuvedené:</t>
  </si>
  <si>
    <t>Celkový počet neobsazených lůžkodnů v roce 2018:</t>
  </si>
  <si>
    <t xml:space="preserve">Počet měsíců poskytování služby v roce 2019, na které požádována dotace: </t>
  </si>
  <si>
    <t xml:space="preserve">Počet dnů poskytování služby v roce 2019, na které je požadována dotace: </t>
  </si>
  <si>
    <t>Příloha č. 2 k žádosti mimořádného termínu pro rok 2019</t>
  </si>
  <si>
    <t>Komentář k žádosti o dotaci na Mimořádné termínu dotačního řízení pro rok 2019</t>
  </si>
  <si>
    <r>
      <t xml:space="preserve">Níže uvede žadatel údaje o službě potřebné k hodnocení této služby v souladu s Metodikou </t>
    </r>
    <r>
      <rPr>
        <sz val="11"/>
        <color theme="1"/>
        <rFont val="Calibri"/>
        <family val="2"/>
        <charset val="238"/>
        <scheme val="minor"/>
      </rPr>
      <t>Mimořádného termínu dotačního řízení Středočeského kraje na rok 2019, Vyhlášením Mimořádného termínu dotačního řízení Středočeského kraje na rok 2019 a Pravidly Mimořádného termínu dotačního řízení Středočeského kraje na rok 2019</t>
    </r>
  </si>
  <si>
    <t>doplňte počet měsíců (maximálně 6)</t>
  </si>
  <si>
    <t>doplňte počet dnů (maximálně 184)</t>
  </si>
  <si>
    <t>Celkové přepočtené úvazky na rok 2019, na které je požadována dotace</t>
  </si>
  <si>
    <t>Celkové plánované přepočtené úvazky v přímé péči na rok 2019, na které je požadována doatce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</si>
</sst>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right"/>
    </xf>
    <xf numFmtId="0" fontId="0" fillId="2" borderId="10" xfId="0" applyFont="1" applyFill="1" applyBorder="1" applyProtection="1">
      <protection locked="0"/>
    </xf>
    <xf numFmtId="164" fontId="0" fillId="0" borderId="2" xfId="0" applyNumberFormat="1" applyFont="1" applyBorder="1"/>
    <xf numFmtId="0" fontId="0" fillId="0" borderId="5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right"/>
    </xf>
    <xf numFmtId="0" fontId="0" fillId="2" borderId="14" xfId="0" applyFont="1" applyFill="1" applyBorder="1" applyProtection="1">
      <protection locked="0"/>
    </xf>
    <xf numFmtId="164" fontId="0" fillId="0" borderId="6" xfId="0" applyNumberFormat="1" applyFont="1" applyBorder="1"/>
    <xf numFmtId="0" fontId="0" fillId="0" borderId="10" xfId="0" applyFont="1" applyBorder="1"/>
    <xf numFmtId="3" fontId="6" fillId="0" borderId="10" xfId="0" applyNumberFormat="1" applyFont="1" applyBorder="1" applyAlignment="1">
      <alignment horizontal="right" vertical="center" wrapText="1"/>
    </xf>
    <xf numFmtId="0" fontId="0" fillId="0" borderId="14" xfId="0" applyFont="1" applyBorder="1"/>
    <xf numFmtId="3" fontId="6" fillId="0" borderId="14" xfId="0" applyNumberFormat="1" applyFont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Protection="1"/>
    <xf numFmtId="0" fontId="1" fillId="0" borderId="0" xfId="0" applyFont="1" applyBorder="1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0" fillId="2" borderId="10" xfId="0" applyFont="1" applyFill="1" applyBorder="1" applyAlignment="1" applyProtection="1">
      <alignment horizontal="right"/>
      <protection locked="0"/>
    </xf>
    <xf numFmtId="0" fontId="13" fillId="3" borderId="0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justify" wrapText="1"/>
    </xf>
    <xf numFmtId="0" fontId="12" fillId="3" borderId="0" xfId="0" applyFont="1" applyFill="1" applyBorder="1" applyAlignment="1" applyProtection="1">
      <alignment wrapText="1"/>
    </xf>
    <xf numFmtId="2" fontId="1" fillId="3" borderId="10" xfId="0" applyNumberFormat="1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12" fillId="3" borderId="17" xfId="0" applyFont="1" applyFill="1" applyBorder="1" applyAlignment="1" applyProtection="1">
      <alignment horizontal="justify" wrapText="1"/>
    </xf>
    <xf numFmtId="0" fontId="0" fillId="0" borderId="18" xfId="0" applyFont="1" applyBorder="1" applyAlignment="1" applyProtection="1">
      <alignment wrapText="1"/>
    </xf>
    <xf numFmtId="0" fontId="0" fillId="0" borderId="18" xfId="0" applyFont="1" applyBorder="1" applyAlignment="1" applyProtection="1">
      <alignment horizontal="left" vertical="center" wrapText="1"/>
    </xf>
    <xf numFmtId="0" fontId="0" fillId="0" borderId="19" xfId="0" applyFont="1" applyBorder="1" applyAlignment="1" applyProtection="1">
      <alignment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vertical="center" wrapText="1"/>
    </xf>
    <xf numFmtId="0" fontId="0" fillId="0" borderId="22" xfId="0" applyFont="1" applyBorder="1" applyAlignment="1" applyProtection="1">
      <alignment wrapText="1"/>
    </xf>
    <xf numFmtId="0" fontId="0" fillId="2" borderId="10" xfId="0" applyFont="1" applyFill="1" applyBorder="1" applyAlignment="1" applyProtection="1">
      <alignment horizontal="left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vertical="center" wrapText="1"/>
    </xf>
    <xf numFmtId="0" fontId="0" fillId="0" borderId="20" xfId="0" applyFont="1" applyBorder="1" applyAlignment="1" applyProtection="1">
      <alignment wrapText="1"/>
    </xf>
    <xf numFmtId="0" fontId="0" fillId="0" borderId="24" xfId="0" applyFont="1" applyBorder="1" applyAlignment="1" applyProtection="1">
      <alignment wrapText="1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horizontal="left" vertical="center" wrapText="1"/>
      <protection locked="0"/>
    </xf>
    <xf numFmtId="3" fontId="0" fillId="3" borderId="0" xfId="0" applyNumberFormat="1" applyFont="1" applyFill="1" applyBorder="1" applyAlignment="1" applyProtection="1">
      <alignment horizontal="center" vertical="center"/>
      <protection locked="0"/>
    </xf>
    <xf numFmtId="3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 applyAlignment="1" applyProtection="1">
      <alignment horizontal="left" vertical="center" wrapText="1"/>
      <protection locked="0"/>
    </xf>
    <xf numFmtId="0" fontId="1" fillId="5" borderId="10" xfId="0" applyFont="1" applyFill="1" applyBorder="1" applyAlignment="1" applyProtection="1">
      <alignment horizontal="left" vertical="center" wrapText="1"/>
    </xf>
    <xf numFmtId="0" fontId="12" fillId="5" borderId="17" xfId="0" applyFont="1" applyFill="1" applyBorder="1" applyAlignment="1" applyProtection="1">
      <alignment horizontal="justify" wrapText="1"/>
    </xf>
    <xf numFmtId="0" fontId="12" fillId="5" borderId="0" xfId="0" applyFont="1" applyFill="1" applyBorder="1" applyAlignment="1" applyProtection="1">
      <alignment horizontal="justify" wrapText="1"/>
    </xf>
    <xf numFmtId="0" fontId="12" fillId="5" borderId="0" xfId="0" applyFont="1" applyFill="1" applyBorder="1" applyAlignment="1" applyProtection="1">
      <alignment wrapText="1"/>
    </xf>
    <xf numFmtId="0" fontId="10" fillId="5" borderId="10" xfId="0" applyFont="1" applyFill="1" applyBorder="1" applyAlignment="1" applyProtection="1">
      <alignment horizontal="left" vertical="center" wrapText="1"/>
    </xf>
    <xf numFmtId="0" fontId="1" fillId="5" borderId="15" xfId="0" applyFont="1" applyFill="1" applyBorder="1" applyAlignment="1" applyProtection="1">
      <alignment vertical="center" wrapText="1"/>
    </xf>
    <xf numFmtId="0" fontId="1" fillId="5" borderId="7" xfId="0" applyFont="1" applyFill="1" applyBorder="1" applyAlignment="1" applyProtection="1">
      <alignment vertical="center" wrapText="1"/>
    </xf>
    <xf numFmtId="0" fontId="1" fillId="5" borderId="9" xfId="0" applyFont="1" applyFill="1" applyBorder="1" applyAlignment="1" applyProtection="1">
      <alignment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left"/>
    </xf>
    <xf numFmtId="0" fontId="4" fillId="5" borderId="10" xfId="0" applyFont="1" applyFill="1" applyBorder="1" applyAlignment="1" applyProtection="1">
      <alignment horizontal="left" vertical="center"/>
    </xf>
    <xf numFmtId="0" fontId="1" fillId="5" borderId="10" xfId="0" applyFont="1" applyFill="1" applyBorder="1" applyAlignment="1" applyProtection="1">
      <alignment horizontal="left" vertical="center"/>
    </xf>
    <xf numFmtId="0" fontId="0" fillId="0" borderId="23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left" vertical="top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2" fontId="0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</xf>
    <xf numFmtId="0" fontId="0" fillId="0" borderId="20" xfId="0" applyFont="1" applyBorder="1" applyAlignment="1" applyProtection="1">
      <alignment horizontal="left" vertical="center" wrapText="1"/>
    </xf>
    <xf numFmtId="0" fontId="0" fillId="0" borderId="21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11" fillId="3" borderId="17" xfId="0" applyFont="1" applyFill="1" applyBorder="1" applyAlignment="1" applyProtection="1">
      <alignment horizontal="left" vertical="center" wrapText="1"/>
    </xf>
    <xf numFmtId="0" fontId="1" fillId="5" borderId="15" xfId="0" applyFont="1" applyFill="1" applyBorder="1" applyAlignment="1" applyProtection="1">
      <alignment horizontal="left" vertical="center"/>
    </xf>
    <xf numFmtId="0" fontId="1" fillId="5" borderId="7" xfId="0" applyFont="1" applyFill="1" applyBorder="1" applyAlignment="1" applyProtection="1">
      <alignment horizontal="left" vertical="center"/>
    </xf>
    <xf numFmtId="0" fontId="1" fillId="5" borderId="9" xfId="0" applyFont="1" applyFill="1" applyBorder="1" applyAlignment="1" applyProtection="1">
      <alignment horizontal="left" vertical="center"/>
    </xf>
    <xf numFmtId="0" fontId="12" fillId="3" borderId="17" xfId="0" applyFont="1" applyFill="1" applyBorder="1" applyAlignment="1" applyProtection="1">
      <alignment horizontal="left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0" fillId="0" borderId="17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0" borderId="20" xfId="0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left" wrapText="1"/>
    </xf>
    <xf numFmtId="0" fontId="0" fillId="0" borderId="20" xfId="0" applyFont="1" applyBorder="1" applyAlignment="1" applyProtection="1">
      <alignment horizontal="left" wrapText="1"/>
    </xf>
    <xf numFmtId="0" fontId="3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</cellXfs>
  <cellStyles count="1">
    <cellStyle name="Normální" xfId="0" builtinId="0"/>
  </cellStyles>
  <dxfs count="177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64"/>
  <sheetViews>
    <sheetView tabSelected="1" zoomScale="85" zoomScaleNormal="85" workbookViewId="0">
      <selection activeCell="D26" sqref="D26:D28"/>
    </sheetView>
  </sheetViews>
  <sheetFormatPr defaultColWidth="9.140625" defaultRowHeight="15" x14ac:dyDescent="0.25"/>
  <cols>
    <col min="1" max="1" width="68.42578125" style="19" customWidth="1"/>
    <col min="2" max="2" width="35.85546875" style="19" customWidth="1"/>
    <col min="3" max="3" width="24.140625" style="19" customWidth="1"/>
    <col min="4" max="4" width="48.7109375" style="19" customWidth="1"/>
    <col min="5" max="5" width="42.28515625" style="19" hidden="1" customWidth="1"/>
    <col min="6" max="6" width="23.42578125" style="19" hidden="1" customWidth="1"/>
    <col min="7" max="7" width="28" style="21" customWidth="1"/>
    <col min="8" max="8" width="12.5703125" style="19" customWidth="1"/>
    <col min="9" max="14" width="101.140625" style="19" customWidth="1"/>
    <col min="15" max="16384" width="9.140625" style="19"/>
  </cols>
  <sheetData>
    <row r="1" spans="1:7" ht="15" customHeight="1" x14ac:dyDescent="0.25">
      <c r="B1" s="20"/>
      <c r="C1" s="20"/>
      <c r="D1" s="20" t="s">
        <v>97</v>
      </c>
      <c r="G1" s="20"/>
    </row>
    <row r="2" spans="1:7" ht="50.25" customHeight="1" x14ac:dyDescent="0.25">
      <c r="A2" s="68" t="s">
        <v>98</v>
      </c>
      <c r="B2" s="69"/>
      <c r="C2" s="69"/>
      <c r="D2" s="70"/>
      <c r="G2" s="59" t="s">
        <v>69</v>
      </c>
    </row>
    <row r="3" spans="1:7" x14ac:dyDescent="0.25">
      <c r="A3" s="29"/>
      <c r="B3" s="22"/>
      <c r="C3" s="22"/>
      <c r="D3" s="40"/>
      <c r="G3" s="60"/>
    </row>
    <row r="4" spans="1:7" x14ac:dyDescent="0.25">
      <c r="A4" s="78" t="s">
        <v>49</v>
      </c>
      <c r="B4" s="79"/>
      <c r="C4" s="79"/>
      <c r="D4" s="80"/>
      <c r="G4" s="60"/>
    </row>
    <row r="5" spans="1:7" ht="30.75" customHeight="1" x14ac:dyDescent="0.25">
      <c r="A5" s="81" t="s">
        <v>99</v>
      </c>
      <c r="B5" s="82"/>
      <c r="C5" s="82"/>
      <c r="D5" s="83"/>
      <c r="G5" s="60"/>
    </row>
    <row r="6" spans="1:7" ht="18" customHeight="1" x14ac:dyDescent="0.25">
      <c r="A6" s="29"/>
      <c r="B6" s="22"/>
      <c r="C6" s="22"/>
      <c r="D6" s="41"/>
      <c r="G6" s="60"/>
    </row>
    <row r="7" spans="1:7" ht="45" customHeight="1" x14ac:dyDescent="0.25">
      <c r="A7" s="52" t="s">
        <v>2</v>
      </c>
      <c r="B7" s="53"/>
      <c r="C7" s="54"/>
      <c r="D7" s="46"/>
      <c r="E7" s="19" t="s">
        <v>51</v>
      </c>
      <c r="F7" s="19" t="s">
        <v>81</v>
      </c>
      <c r="G7" s="31"/>
    </row>
    <row r="8" spans="1:7" ht="48.75" customHeight="1" x14ac:dyDescent="0.25">
      <c r="A8" s="52" t="s">
        <v>50</v>
      </c>
      <c r="B8" s="53"/>
      <c r="C8" s="54"/>
      <c r="D8" s="37"/>
      <c r="E8" s="19" t="s">
        <v>35</v>
      </c>
      <c r="F8" s="19" t="s">
        <v>82</v>
      </c>
      <c r="G8" s="35" t="s">
        <v>70</v>
      </c>
    </row>
    <row r="9" spans="1:7" ht="48.75" customHeight="1" x14ac:dyDescent="0.25">
      <c r="A9" s="52" t="s">
        <v>83</v>
      </c>
      <c r="B9" s="53"/>
      <c r="C9" s="54"/>
      <c r="D9" s="37"/>
      <c r="E9" s="19" t="s">
        <v>37</v>
      </c>
      <c r="G9" s="35" t="s">
        <v>70</v>
      </c>
    </row>
    <row r="10" spans="1:7" ht="48.75" customHeight="1" x14ac:dyDescent="0.25">
      <c r="A10" s="52" t="s">
        <v>84</v>
      </c>
      <c r="B10" s="53"/>
      <c r="C10" s="54"/>
      <c r="D10" s="37"/>
      <c r="E10" s="19" t="s">
        <v>39</v>
      </c>
      <c r="G10" s="35" t="s">
        <v>70</v>
      </c>
    </row>
    <row r="11" spans="1:7" ht="15" customHeight="1" x14ac:dyDescent="0.25">
      <c r="A11" s="52" t="s">
        <v>85</v>
      </c>
      <c r="B11" s="53"/>
      <c r="C11" s="54"/>
      <c r="D11" s="42"/>
      <c r="E11" s="19" t="s">
        <v>40</v>
      </c>
      <c r="G11" s="31"/>
    </row>
    <row r="12" spans="1:7" ht="15" customHeight="1" x14ac:dyDescent="0.25">
      <c r="A12" s="52" t="s">
        <v>1</v>
      </c>
      <c r="B12" s="53"/>
      <c r="C12" s="54"/>
      <c r="D12" s="42"/>
      <c r="E12" s="19" t="s">
        <v>41</v>
      </c>
      <c r="G12" s="31"/>
    </row>
    <row r="13" spans="1:7" ht="15" customHeight="1" x14ac:dyDescent="0.25">
      <c r="A13" s="30"/>
      <c r="B13" s="26"/>
      <c r="C13" s="27"/>
      <c r="D13" s="27"/>
      <c r="E13" s="19" t="s">
        <v>52</v>
      </c>
      <c r="G13" s="31"/>
    </row>
    <row r="14" spans="1:7" ht="110.25" customHeight="1" x14ac:dyDescent="0.25">
      <c r="A14" s="71" t="s">
        <v>95</v>
      </c>
      <c r="B14" s="71"/>
      <c r="C14" s="24" t="s">
        <v>100</v>
      </c>
      <c r="D14" s="25"/>
      <c r="E14" s="19" t="s">
        <v>42</v>
      </c>
      <c r="G14" s="32"/>
    </row>
    <row r="15" spans="1:7" ht="20.25" customHeight="1" x14ac:dyDescent="0.25">
      <c r="A15" s="30"/>
      <c r="B15" s="26"/>
      <c r="C15" s="27"/>
      <c r="D15" s="27"/>
      <c r="E15" s="19" t="s">
        <v>53</v>
      </c>
      <c r="G15" s="31"/>
    </row>
    <row r="16" spans="1:7" ht="60" customHeight="1" x14ac:dyDescent="0.25">
      <c r="A16" s="72" t="s">
        <v>96</v>
      </c>
      <c r="B16" s="71"/>
      <c r="C16" s="24" t="s">
        <v>101</v>
      </c>
      <c r="D16" s="25"/>
      <c r="E16" s="19" t="s">
        <v>54</v>
      </c>
      <c r="G16" s="32" t="str">
        <f>IF(D8="týdenní stacionáře",IF(260&gt;=D16,"VYPLŇTE","chybná hodnota - služba týdenní stacionář není poskytována o víkendech"),IF(D8&lt;&gt;"týdenní stacionář","-","-"))</f>
        <v>-</v>
      </c>
    </row>
    <row r="17" spans="1:7" ht="17.25" customHeight="1" x14ac:dyDescent="0.25">
      <c r="A17" s="30"/>
      <c r="B17" s="26"/>
      <c r="C17" s="27"/>
      <c r="D17" s="27"/>
      <c r="E17" s="19" t="s">
        <v>55</v>
      </c>
      <c r="G17" s="31"/>
    </row>
    <row r="18" spans="1:7" ht="15" customHeight="1" x14ac:dyDescent="0.25">
      <c r="A18" s="62" t="s">
        <v>90</v>
      </c>
      <c r="B18" s="47" t="s">
        <v>74</v>
      </c>
      <c r="C18" s="63" t="s">
        <v>4</v>
      </c>
      <c r="D18" s="64"/>
      <c r="E18" s="19" t="s">
        <v>56</v>
      </c>
      <c r="G18" s="65"/>
    </row>
    <row r="19" spans="1:7" ht="15" customHeight="1" x14ac:dyDescent="0.25">
      <c r="A19" s="62"/>
      <c r="B19" s="51" t="s">
        <v>72</v>
      </c>
      <c r="C19" s="63"/>
      <c r="D19" s="64"/>
      <c r="E19" s="19" t="s">
        <v>57</v>
      </c>
      <c r="G19" s="66"/>
    </row>
    <row r="20" spans="1:7" ht="15" customHeight="1" x14ac:dyDescent="0.25">
      <c r="A20" s="62"/>
      <c r="B20" s="51" t="s">
        <v>73</v>
      </c>
      <c r="C20" s="63"/>
      <c r="D20" s="64"/>
      <c r="E20" s="19" t="s">
        <v>58</v>
      </c>
      <c r="G20" s="67"/>
    </row>
    <row r="21" spans="1:7" ht="15" customHeight="1" x14ac:dyDescent="0.25">
      <c r="A21" s="30"/>
      <c r="B21" s="26"/>
      <c r="C21" s="27"/>
      <c r="D21" s="27"/>
      <c r="E21" s="19" t="s">
        <v>59</v>
      </c>
      <c r="G21" s="31"/>
    </row>
    <row r="22" spans="1:7" ht="15" customHeight="1" x14ac:dyDescent="0.25">
      <c r="A22" s="62" t="s">
        <v>91</v>
      </c>
      <c r="B22" s="47" t="s">
        <v>75</v>
      </c>
      <c r="C22" s="63" t="s">
        <v>4</v>
      </c>
      <c r="D22" s="64"/>
      <c r="E22" s="19" t="s">
        <v>31</v>
      </c>
      <c r="G22" s="65"/>
    </row>
    <row r="23" spans="1:7" ht="15" customHeight="1" x14ac:dyDescent="0.25">
      <c r="A23" s="62"/>
      <c r="B23" s="51" t="s">
        <v>72</v>
      </c>
      <c r="C23" s="63"/>
      <c r="D23" s="64"/>
      <c r="E23" s="19" t="s">
        <v>16</v>
      </c>
      <c r="G23" s="66"/>
    </row>
    <row r="24" spans="1:7" ht="15" customHeight="1" x14ac:dyDescent="0.25">
      <c r="A24" s="62"/>
      <c r="B24" s="51" t="s">
        <v>73</v>
      </c>
      <c r="C24" s="63"/>
      <c r="D24" s="64"/>
      <c r="E24" s="19" t="s">
        <v>21</v>
      </c>
      <c r="G24" s="67"/>
    </row>
    <row r="25" spans="1:7" ht="15" customHeight="1" x14ac:dyDescent="0.25">
      <c r="A25" s="30"/>
      <c r="B25" s="26"/>
      <c r="C25" s="27"/>
      <c r="D25" s="27"/>
      <c r="E25" s="19" t="s">
        <v>29</v>
      </c>
      <c r="G25" s="31"/>
    </row>
    <row r="26" spans="1:7" ht="15" customHeight="1" x14ac:dyDescent="0.25">
      <c r="A26" s="62" t="s">
        <v>91</v>
      </c>
      <c r="B26" s="47" t="s">
        <v>76</v>
      </c>
      <c r="C26" s="63" t="s">
        <v>4</v>
      </c>
      <c r="D26" s="64"/>
      <c r="E26" s="19" t="s">
        <v>28</v>
      </c>
      <c r="G26" s="65"/>
    </row>
    <row r="27" spans="1:7" ht="15" customHeight="1" x14ac:dyDescent="0.25">
      <c r="A27" s="62"/>
      <c r="B27" s="51" t="s">
        <v>72</v>
      </c>
      <c r="C27" s="63"/>
      <c r="D27" s="64"/>
      <c r="E27" s="19" t="s">
        <v>60</v>
      </c>
      <c r="G27" s="66"/>
    </row>
    <row r="28" spans="1:7" ht="15" customHeight="1" x14ac:dyDescent="0.25">
      <c r="A28" s="62"/>
      <c r="B28" s="51" t="s">
        <v>73</v>
      </c>
      <c r="C28" s="63"/>
      <c r="D28" s="64"/>
      <c r="E28" s="19" t="s">
        <v>61</v>
      </c>
      <c r="G28" s="67"/>
    </row>
    <row r="29" spans="1:7" ht="15" customHeight="1" x14ac:dyDescent="0.25">
      <c r="A29" s="48"/>
      <c r="B29" s="49"/>
      <c r="C29" s="50"/>
      <c r="D29" s="27"/>
      <c r="E29" s="19" t="s">
        <v>62</v>
      </c>
      <c r="G29" s="31"/>
    </row>
    <row r="30" spans="1:7" ht="15" customHeight="1" x14ac:dyDescent="0.25">
      <c r="A30" s="62" t="s">
        <v>91</v>
      </c>
      <c r="B30" s="47" t="s">
        <v>77</v>
      </c>
      <c r="C30" s="63" t="s">
        <v>4</v>
      </c>
      <c r="D30" s="64"/>
      <c r="E30" s="19" t="s">
        <v>63</v>
      </c>
      <c r="G30" s="65"/>
    </row>
    <row r="31" spans="1:7" ht="15" customHeight="1" x14ac:dyDescent="0.25">
      <c r="A31" s="62"/>
      <c r="B31" s="51" t="s">
        <v>72</v>
      </c>
      <c r="C31" s="63"/>
      <c r="D31" s="64"/>
      <c r="E31" s="19" t="s">
        <v>64</v>
      </c>
      <c r="G31" s="66"/>
    </row>
    <row r="32" spans="1:7" ht="15" customHeight="1" x14ac:dyDescent="0.25">
      <c r="A32" s="62"/>
      <c r="B32" s="51" t="s">
        <v>73</v>
      </c>
      <c r="C32" s="63"/>
      <c r="D32" s="64"/>
      <c r="E32" s="19" t="s">
        <v>65</v>
      </c>
      <c r="G32" s="67"/>
    </row>
    <row r="33" spans="1:7" ht="15" customHeight="1" x14ac:dyDescent="0.25">
      <c r="A33" s="30"/>
      <c r="B33" s="26"/>
      <c r="C33" s="27"/>
      <c r="D33" s="27"/>
      <c r="E33" s="19" t="s">
        <v>66</v>
      </c>
      <c r="G33" s="31"/>
    </row>
    <row r="34" spans="1:7" ht="31.5" customHeight="1" x14ac:dyDescent="0.25">
      <c r="A34" s="58" t="s">
        <v>102</v>
      </c>
      <c r="B34" s="56"/>
      <c r="C34" s="57"/>
      <c r="D34" s="28">
        <f>D18+D22+D26+D30</f>
        <v>0</v>
      </c>
      <c r="E34" s="19" t="s">
        <v>71</v>
      </c>
      <c r="G34" s="33"/>
    </row>
    <row r="35" spans="1:7" ht="15" customHeight="1" x14ac:dyDescent="0.25">
      <c r="A35" s="30"/>
      <c r="B35" s="26"/>
      <c r="C35" s="27"/>
      <c r="D35" s="27"/>
      <c r="E35" s="19" t="s">
        <v>67</v>
      </c>
      <c r="G35" s="31"/>
    </row>
    <row r="36" spans="1:7" ht="15" customHeight="1" x14ac:dyDescent="0.25">
      <c r="A36" s="62" t="s">
        <v>92</v>
      </c>
      <c r="B36" s="47" t="s">
        <v>74</v>
      </c>
      <c r="C36" s="63" t="s">
        <v>4</v>
      </c>
      <c r="D36" s="64"/>
      <c r="E36" s="19" t="s">
        <v>24</v>
      </c>
      <c r="G36" s="65"/>
    </row>
    <row r="37" spans="1:7" ht="15" customHeight="1" x14ac:dyDescent="0.25">
      <c r="A37" s="62"/>
      <c r="B37" s="51" t="s">
        <v>72</v>
      </c>
      <c r="C37" s="63"/>
      <c r="D37" s="64"/>
      <c r="E37" s="19" t="s">
        <v>68</v>
      </c>
      <c r="G37" s="66"/>
    </row>
    <row r="38" spans="1:7" ht="15" customHeight="1" x14ac:dyDescent="0.25">
      <c r="A38" s="62"/>
      <c r="B38" s="51" t="s">
        <v>73</v>
      </c>
      <c r="C38" s="63"/>
      <c r="D38" s="64"/>
      <c r="E38" s="19" t="s">
        <v>38</v>
      </c>
      <c r="G38" s="67"/>
    </row>
    <row r="39" spans="1:7" ht="15" customHeight="1" x14ac:dyDescent="0.25">
      <c r="A39" s="30"/>
      <c r="B39" s="26"/>
      <c r="C39" s="27"/>
      <c r="D39" s="27"/>
      <c r="G39" s="31"/>
    </row>
    <row r="40" spans="1:7" ht="15" customHeight="1" x14ac:dyDescent="0.25">
      <c r="A40" s="62" t="s">
        <v>92</v>
      </c>
      <c r="B40" s="47" t="s">
        <v>75</v>
      </c>
      <c r="C40" s="63" t="s">
        <v>4</v>
      </c>
      <c r="D40" s="64"/>
      <c r="G40" s="65"/>
    </row>
    <row r="41" spans="1:7" ht="15" customHeight="1" x14ac:dyDescent="0.25">
      <c r="A41" s="62"/>
      <c r="B41" s="51" t="s">
        <v>72</v>
      </c>
      <c r="C41" s="63"/>
      <c r="D41" s="64"/>
      <c r="G41" s="66"/>
    </row>
    <row r="42" spans="1:7" ht="15" customHeight="1" x14ac:dyDescent="0.25">
      <c r="A42" s="62"/>
      <c r="B42" s="51" t="s">
        <v>73</v>
      </c>
      <c r="C42" s="63"/>
      <c r="D42" s="64"/>
      <c r="G42" s="67"/>
    </row>
    <row r="43" spans="1:7" ht="15" customHeight="1" x14ac:dyDescent="0.25">
      <c r="A43" s="30"/>
      <c r="B43" s="26"/>
      <c r="C43" s="27"/>
      <c r="D43" s="27"/>
      <c r="G43" s="31"/>
    </row>
    <row r="44" spans="1:7" ht="15" customHeight="1" x14ac:dyDescent="0.25">
      <c r="A44" s="62" t="s">
        <v>92</v>
      </c>
      <c r="B44" s="47" t="s">
        <v>76</v>
      </c>
      <c r="C44" s="63" t="s">
        <v>4</v>
      </c>
      <c r="D44" s="64"/>
      <c r="G44" s="65"/>
    </row>
    <row r="45" spans="1:7" ht="15" customHeight="1" x14ac:dyDescent="0.25">
      <c r="A45" s="62"/>
      <c r="B45" s="51" t="s">
        <v>72</v>
      </c>
      <c r="C45" s="63"/>
      <c r="D45" s="64"/>
      <c r="G45" s="66"/>
    </row>
    <row r="46" spans="1:7" ht="15" customHeight="1" x14ac:dyDescent="0.25">
      <c r="A46" s="62"/>
      <c r="B46" s="51" t="s">
        <v>73</v>
      </c>
      <c r="C46" s="63"/>
      <c r="D46" s="64"/>
      <c r="G46" s="67"/>
    </row>
    <row r="47" spans="1:7" ht="15" customHeight="1" x14ac:dyDescent="0.25">
      <c r="A47" s="30"/>
      <c r="B47" s="26"/>
      <c r="C47" s="27"/>
      <c r="D47" s="27"/>
      <c r="G47" s="31"/>
    </row>
    <row r="48" spans="1:7" ht="15" customHeight="1" x14ac:dyDescent="0.25">
      <c r="A48" s="62" t="s">
        <v>92</v>
      </c>
      <c r="B48" s="47" t="s">
        <v>77</v>
      </c>
      <c r="C48" s="63" t="s">
        <v>4</v>
      </c>
      <c r="D48" s="64"/>
      <c r="G48" s="65"/>
    </row>
    <row r="49" spans="1:7" ht="15" customHeight="1" x14ac:dyDescent="0.25">
      <c r="A49" s="62"/>
      <c r="B49" s="51" t="s">
        <v>72</v>
      </c>
      <c r="C49" s="63"/>
      <c r="D49" s="64"/>
      <c r="G49" s="66"/>
    </row>
    <row r="50" spans="1:7" ht="15" customHeight="1" x14ac:dyDescent="0.25">
      <c r="A50" s="62"/>
      <c r="B50" s="51" t="s">
        <v>73</v>
      </c>
      <c r="C50" s="63"/>
      <c r="D50" s="64"/>
      <c r="G50" s="67"/>
    </row>
    <row r="51" spans="1:7" ht="18" customHeight="1" x14ac:dyDescent="0.25">
      <c r="A51" s="30"/>
      <c r="B51" s="26"/>
      <c r="C51" s="27"/>
      <c r="D51" s="27"/>
      <c r="G51" s="31"/>
    </row>
    <row r="52" spans="1:7" ht="32.25" customHeight="1" x14ac:dyDescent="0.25">
      <c r="A52" s="73" t="s">
        <v>103</v>
      </c>
      <c r="B52" s="74"/>
      <c r="C52" s="75"/>
      <c r="D52" s="28">
        <f>D36+D40+D44+D48</f>
        <v>0</v>
      </c>
      <c r="G52" s="34"/>
    </row>
    <row r="53" spans="1:7" ht="18" customHeight="1" x14ac:dyDescent="0.25">
      <c r="A53" s="30"/>
      <c r="B53" s="26"/>
      <c r="C53" s="27"/>
      <c r="D53" s="27"/>
      <c r="G53" s="31"/>
    </row>
    <row r="54" spans="1:7" ht="28.5" customHeight="1" x14ac:dyDescent="0.25">
      <c r="A54" s="72" t="s">
        <v>78</v>
      </c>
      <c r="B54" s="71"/>
      <c r="C54" s="24" t="s">
        <v>3</v>
      </c>
      <c r="D54" s="44"/>
      <c r="G54" s="35"/>
    </row>
    <row r="55" spans="1:7" ht="18" customHeight="1" x14ac:dyDescent="0.25">
      <c r="A55" s="30"/>
      <c r="B55" s="26"/>
      <c r="C55" s="27"/>
      <c r="D55" s="27"/>
      <c r="G55" s="31"/>
    </row>
    <row r="56" spans="1:7" ht="46.5" customHeight="1" x14ac:dyDescent="0.25">
      <c r="A56" s="72" t="s">
        <v>94</v>
      </c>
      <c r="B56" s="71"/>
      <c r="C56" s="24" t="s">
        <v>5</v>
      </c>
      <c r="D56" s="45"/>
      <c r="G56" s="35"/>
    </row>
    <row r="57" spans="1:7" ht="18" customHeight="1" x14ac:dyDescent="0.25">
      <c r="A57" s="30"/>
      <c r="B57" s="26"/>
      <c r="C57" s="27"/>
      <c r="D57" s="27"/>
      <c r="G57" s="31"/>
    </row>
    <row r="58" spans="1:7" ht="62.25" customHeight="1" x14ac:dyDescent="0.25">
      <c r="A58" s="76" t="s">
        <v>87</v>
      </c>
      <c r="B58" s="77"/>
      <c r="C58" s="38" t="s">
        <v>0</v>
      </c>
      <c r="D58" s="43"/>
      <c r="G58" s="39" t="s">
        <v>86</v>
      </c>
    </row>
    <row r="59" spans="1:7" ht="18.75" customHeight="1" x14ac:dyDescent="0.25">
      <c r="A59" s="30"/>
      <c r="B59" s="26"/>
      <c r="C59" s="27"/>
      <c r="G59" s="31"/>
    </row>
    <row r="60" spans="1:7" ht="45.75" customHeight="1" x14ac:dyDescent="0.25">
      <c r="A60" s="76" t="s">
        <v>89</v>
      </c>
      <c r="B60" s="77"/>
      <c r="C60" s="38" t="s">
        <v>0</v>
      </c>
      <c r="D60" s="43"/>
      <c r="G60" s="39" t="s">
        <v>79</v>
      </c>
    </row>
    <row r="61" spans="1:7" ht="15.75" customHeight="1" x14ac:dyDescent="0.25">
      <c r="A61" s="30"/>
      <c r="B61" s="26"/>
      <c r="C61" s="27"/>
      <c r="D61" s="27"/>
      <c r="G61" s="31"/>
    </row>
    <row r="62" spans="1:7" ht="59.25" customHeight="1" x14ac:dyDescent="0.25">
      <c r="A62" s="62" t="s">
        <v>88</v>
      </c>
      <c r="B62" s="62"/>
      <c r="C62" s="55" t="s">
        <v>0</v>
      </c>
      <c r="D62" s="37"/>
      <c r="G62" s="35" t="s">
        <v>80</v>
      </c>
    </row>
    <row r="63" spans="1:7" ht="15.75" customHeight="1" x14ac:dyDescent="0.25">
      <c r="A63" s="30"/>
      <c r="B63" s="26"/>
      <c r="C63" s="27"/>
      <c r="D63" s="27"/>
      <c r="G63" s="31"/>
    </row>
    <row r="64" spans="1:7" ht="99.75" customHeight="1" x14ac:dyDescent="0.25">
      <c r="A64" s="61" t="s">
        <v>93</v>
      </c>
      <c r="B64" s="61"/>
      <c r="C64" s="61"/>
      <c r="D64" s="37"/>
      <c r="G64" s="36"/>
    </row>
  </sheetData>
  <sheetProtection algorithmName="SHA-512" hashValue="QWDF5ilx6+Wl3YtXDFWq9K1xtQyzMZRg6KMyduO2Omzm8wsE/CQeV9xusc6+lnlsyTLIyY/EgaGg2ivtnTFv5A==" saltValue="CGFI1OL/vUqFYCKzhPFsQA==" spinCount="100000" sheet="1" objects="1" scenarios="1" formatRows="0"/>
  <mergeCells count="45">
    <mergeCell ref="A56:B56"/>
    <mergeCell ref="A58:B58"/>
    <mergeCell ref="A60:B60"/>
    <mergeCell ref="A62:B62"/>
    <mergeCell ref="A4:D4"/>
    <mergeCell ref="A5:D5"/>
    <mergeCell ref="A2:D2"/>
    <mergeCell ref="A14:B14"/>
    <mergeCell ref="A16:B16"/>
    <mergeCell ref="A54:B54"/>
    <mergeCell ref="A44:A46"/>
    <mergeCell ref="C44:C46"/>
    <mergeCell ref="D44:D46"/>
    <mergeCell ref="A36:A38"/>
    <mergeCell ref="C36:C38"/>
    <mergeCell ref="D36:D38"/>
    <mergeCell ref="D26:D28"/>
    <mergeCell ref="A52:C52"/>
    <mergeCell ref="G44:G46"/>
    <mergeCell ref="A48:A50"/>
    <mergeCell ref="C48:C50"/>
    <mergeCell ref="D48:D50"/>
    <mergeCell ref="G48:G50"/>
    <mergeCell ref="G30:G32"/>
    <mergeCell ref="G36:G38"/>
    <mergeCell ref="A40:A42"/>
    <mergeCell ref="C40:C42"/>
    <mergeCell ref="D40:D42"/>
    <mergeCell ref="G40:G42"/>
    <mergeCell ref="G2:G6"/>
    <mergeCell ref="A64:C64"/>
    <mergeCell ref="A18:A20"/>
    <mergeCell ref="C18:C20"/>
    <mergeCell ref="D18:D20"/>
    <mergeCell ref="G18:G20"/>
    <mergeCell ref="A22:A24"/>
    <mergeCell ref="C22:C24"/>
    <mergeCell ref="D22:D24"/>
    <mergeCell ref="G22:G24"/>
    <mergeCell ref="A26:A28"/>
    <mergeCell ref="C26:C28"/>
    <mergeCell ref="G26:G28"/>
    <mergeCell ref="A30:A32"/>
    <mergeCell ref="C30:C32"/>
    <mergeCell ref="D30:D32"/>
  </mergeCells>
  <conditionalFormatting sqref="D14">
    <cfRule type="expression" dxfId="176" priority="14">
      <formula>AND($D$8="sociálně terapeutické dílny",$D$10="ANO")</formula>
    </cfRule>
    <cfRule type="expression" dxfId="175" priority="226">
      <formula>$D$8="intervenční centra"</formula>
    </cfRule>
    <cfRule type="expression" dxfId="174" priority="227">
      <formula>$D$8="tísňová péče"</formula>
    </cfRule>
    <cfRule type="expression" dxfId="173" priority="228">
      <formula>$D$8="denní stacionáře"</formula>
    </cfRule>
    <cfRule type="expression" dxfId="172" priority="229">
      <formula>AND($D$8="odlehčovací služby",$D$10="ANO")</formula>
    </cfRule>
    <cfRule type="expression" dxfId="171" priority="230">
      <formula>$D$8="centra denních služeb"</formula>
    </cfRule>
    <cfRule type="expression" dxfId="170" priority="231">
      <formula>$D$8="podpora samostatného bydlení"</formula>
    </cfRule>
    <cfRule type="expression" dxfId="169" priority="232">
      <formula>$D$8="průvodcovské a předčitatelské služby"</formula>
    </cfRule>
    <cfRule type="expression" dxfId="168" priority="233">
      <formula>$D$8="pečovatelská služba"</formula>
    </cfRule>
    <cfRule type="expression" dxfId="167" priority="234">
      <formula>$D$8="osobní asistence"</formula>
    </cfRule>
    <cfRule type="expression" dxfId="166" priority="235">
      <formula>AND($D$8="sociální rehabilitace",$D$10="ANO")</formula>
    </cfRule>
    <cfRule type="expression" dxfId="165" priority="238">
      <formula>AND($D$8="služby následné péče",$D$10="ANO")</formula>
    </cfRule>
    <cfRule type="expression" dxfId="164" priority="239">
      <formula>$D$8="intervenční centra"</formula>
    </cfRule>
    <cfRule type="expression" dxfId="163" priority="240">
      <formula>$D$8="nízkoprahová zařízení pro děti a mládež"</formula>
    </cfRule>
    <cfRule type="expression" dxfId="162" priority="241">
      <formula>$D$8="nízkoprahová denní centra"</formula>
    </cfRule>
    <cfRule type="expression" dxfId="161" priority="242">
      <formula>$D$8="kontaktní centra"</formula>
    </cfRule>
    <cfRule type="expression" dxfId="160" priority="243">
      <formula>$D$8="terénní programy"</formula>
    </cfRule>
    <cfRule type="expression" dxfId="159" priority="244">
      <formula>$D$8="sociálně aktivizační služby pro seniory a osoby se zdravotním postižením"</formula>
    </cfRule>
    <cfRule type="expression" dxfId="158" priority="245">
      <formula>$D$8="sociálně aktivizační služby pro rodiny s dětmi"</formula>
    </cfRule>
    <cfRule type="expression" dxfId="157" priority="246">
      <formula>$D$8="krizová pomoc"</formula>
    </cfRule>
    <cfRule type="expression" dxfId="156" priority="247">
      <formula>$D$8="tlumočnické služby"</formula>
    </cfRule>
    <cfRule type="expression" dxfId="155" priority="249">
      <formula>$D$8="telefonická krizová pomoc"</formula>
    </cfRule>
    <cfRule type="expression" dxfId="154" priority="250">
      <formula>$D$8="raná péče"</formula>
    </cfRule>
    <cfRule type="expression" dxfId="153" priority="251">
      <formula>$D$8="odborné sociální poradenství"</formula>
    </cfRule>
    <cfRule type="cellIs" dxfId="152" priority="259" operator="notBetween">
      <formula>0</formula>
      <formula>12</formula>
    </cfRule>
  </conditionalFormatting>
  <conditionalFormatting sqref="D16">
    <cfRule type="expression" dxfId="151" priority="3">
      <formula>AND($D$8="sociálně terapeutické dílny",$D$9="ANO")</formula>
    </cfRule>
    <cfRule type="expression" dxfId="150" priority="9">
      <formula>AND($D$8="sociální rehabilitace",$D$9="ANO")</formula>
    </cfRule>
    <cfRule type="expression" dxfId="149" priority="180">
      <formula>$D$8="týdenní stacionáře"</formula>
    </cfRule>
    <cfRule type="expression" dxfId="148" priority="182">
      <formula>$D$8="terapeutické komunity"</formula>
    </cfRule>
    <cfRule type="expression" dxfId="147" priority="183">
      <formula>AND($D$8="služby následné péče",$D$9="ANO")</formula>
    </cfRule>
    <cfRule type="expression" dxfId="146" priority="184">
      <formula>AND($D$8="odlehčovací služby",$D$9="ANO")</formula>
    </cfRule>
    <cfRule type="expression" dxfId="145" priority="185">
      <formula>$D$8="noclehárny"</formula>
    </cfRule>
    <cfRule type="expression" dxfId="144" priority="186">
      <formula>$D$8="chráněné bydlení"</formula>
    </cfRule>
    <cfRule type="expression" dxfId="143" priority="187">
      <formula>$D$8="domy na půl cesty"</formula>
    </cfRule>
    <cfRule type="expression" dxfId="142" priority="188">
      <formula>$D$8="domovy se zvláštním režimem"</formula>
    </cfRule>
    <cfRule type="expression" dxfId="141" priority="189">
      <formula>$D$8="domovy pro seniory"</formula>
    </cfRule>
    <cfRule type="expression" dxfId="140" priority="190">
      <formula>$D$8="domovy pro osoby se zdravotním postižením"</formula>
    </cfRule>
    <cfRule type="expression" dxfId="139" priority="256">
      <formula>$D$8="azylové domy"</formula>
    </cfRule>
    <cfRule type="cellIs" dxfId="138" priority="258" operator="notBetween">
      <formula>0</formula>
      <formula>365</formula>
    </cfRule>
  </conditionalFormatting>
  <conditionalFormatting sqref="A16:C16">
    <cfRule type="expression" dxfId="137" priority="4">
      <formula>AND($D$8="sociálně terapeutické dílny",$D$9="ANO")</formula>
    </cfRule>
    <cfRule type="expression" dxfId="136" priority="10">
      <formula>AND($D$8="sociální rehabilitace",$D$9="ANO")</formula>
    </cfRule>
    <cfRule type="expression" dxfId="135" priority="15">
      <formula>AND($D$8="služby následné péče",$D$9="ANO")</formula>
    </cfRule>
    <cfRule type="expression" dxfId="134" priority="191">
      <formula>$D$8="týdenní stacionáře"</formula>
    </cfRule>
    <cfRule type="expression" dxfId="133" priority="193">
      <formula>$D$8="terapeutické komunity"</formula>
    </cfRule>
    <cfRule type="expression" dxfId="132" priority="194">
      <formula>AND($D$8="odlehčovací služby",$D$9="ANO")</formula>
    </cfRule>
    <cfRule type="expression" dxfId="131" priority="195">
      <formula>$D$8="noclehárny"</formula>
    </cfRule>
    <cfRule type="expression" dxfId="130" priority="196">
      <formula>$D$8="chráněné bydlení"</formula>
    </cfRule>
    <cfRule type="expression" dxfId="129" priority="197">
      <formula>$D$8="domy na půl cesty"</formula>
    </cfRule>
    <cfRule type="expression" dxfId="128" priority="198">
      <formula>$D$8="domovy se zvláštním režimem"</formula>
    </cfRule>
    <cfRule type="expression" dxfId="127" priority="199">
      <formula>$D$8="domovy pro seniory"</formula>
    </cfRule>
    <cfRule type="expression" dxfId="126" priority="200">
      <formula>$D$8="domovy pro osoby se zdravotním postižením"</formula>
    </cfRule>
    <cfRule type="expression" dxfId="125" priority="201">
      <formula>$D$8="azylové domy"</formula>
    </cfRule>
    <cfRule type="expression" dxfId="124" priority="225">
      <formula>$D$8="azylové domy"</formula>
    </cfRule>
  </conditionalFormatting>
  <conditionalFormatting sqref="A14:C14">
    <cfRule type="expression" dxfId="123" priority="202">
      <formula>$D$8="tísňová péče"</formula>
    </cfRule>
    <cfRule type="expression" dxfId="122" priority="203">
      <formula>$D$8="denní stacionáře"</formula>
    </cfRule>
    <cfRule type="expression" dxfId="121" priority="204">
      <formula>$D$8="centra denních služeb"</formula>
    </cfRule>
    <cfRule type="expression" dxfId="120" priority="205">
      <formula>AND($D$8="odlehčovací služby",$D$10="ANO")</formula>
    </cfRule>
    <cfRule type="expression" dxfId="119" priority="206">
      <formula>$D$8="podpora samostatného bydlení"</formula>
    </cfRule>
    <cfRule type="expression" dxfId="118" priority="207">
      <formula>$D$8="průvodcovské a předčitatelské služby"</formula>
    </cfRule>
    <cfRule type="expression" dxfId="117" priority="208">
      <formula>$D$8="pečovatelská služba"</formula>
    </cfRule>
    <cfRule type="expression" dxfId="116" priority="209">
      <formula>$D$8="osobní asistence"</formula>
    </cfRule>
    <cfRule type="expression" dxfId="115" priority="210">
      <formula>AND($D$8="sociální rehabilitace",$D$10="ANO")</formula>
    </cfRule>
    <cfRule type="expression" dxfId="114" priority="211">
      <formula>AND($D$8="sociálně terapeutické dílny",$D$10="ANO")</formula>
    </cfRule>
    <cfRule type="expression" dxfId="113" priority="212">
      <formula>AND($D$8="služby následné péče",$D$10="ANO")</formula>
    </cfRule>
    <cfRule type="expression" dxfId="112" priority="213">
      <formula>$D$8="intervenční centra"</formula>
    </cfRule>
    <cfRule type="expression" dxfId="111" priority="214">
      <formula>$D$8="nízkoprahová zařízení pro děti a mládež"</formula>
    </cfRule>
    <cfRule type="expression" dxfId="110" priority="215">
      <formula>$D$8="nízkoprahová denní centra"</formula>
    </cfRule>
    <cfRule type="expression" dxfId="109" priority="216">
      <formula>$D$8="kontaktní centra"</formula>
    </cfRule>
    <cfRule type="expression" dxfId="108" priority="217">
      <formula>$D$8="terénní programy"</formula>
    </cfRule>
    <cfRule type="expression" dxfId="107" priority="218">
      <formula>$D$8="sociálně aktivizační služby pro seniory a osoby se zdravotním postižením"</formula>
    </cfRule>
    <cfRule type="expression" dxfId="106" priority="219">
      <formula>$D$8="sociálně aktivizační služby pro rodiny s dětmi"</formula>
    </cfRule>
    <cfRule type="expression" dxfId="105" priority="220">
      <formula>$D$8="krizová pomoc"</formula>
    </cfRule>
    <cfRule type="expression" dxfId="104" priority="221">
      <formula>$D$8="tlumočnické služby"</formula>
    </cfRule>
    <cfRule type="expression" dxfId="103" priority="222">
      <formula>$D$8="telefonická krizová pomoc"</formula>
    </cfRule>
    <cfRule type="expression" dxfId="102" priority="223">
      <formula>$D$8="raná péče"</formula>
    </cfRule>
    <cfRule type="expression" dxfId="101" priority="224">
      <formula>$D$8="odborné sociální poradenství"</formula>
    </cfRule>
  </conditionalFormatting>
  <conditionalFormatting sqref="G16">
    <cfRule type="containsText" dxfId="100" priority="179" operator="containsText" text="chybná hodnota - služba týdenní stacionář není poskytována o víkendech">
      <formula>NOT(ISERROR(SEARCH("chybná hodnota - služba týdenní stacionář není poskytována o víkendech",G16)))</formula>
    </cfRule>
  </conditionalFormatting>
  <conditionalFormatting sqref="G52">
    <cfRule type="containsText" dxfId="99" priority="177" operator="containsText" text="plánované přepočetné úvazky v přímé péči převyšují úvazky uvedené v Síti SK">
      <formula>NOT(ISERROR(SEARCH("plánované přepočetné úvazky v přímé péči převyšují úvazky uvedené v Síti SK",G52)))</formula>
    </cfRule>
  </conditionalFormatting>
  <conditionalFormatting sqref="A54:C54">
    <cfRule type="expression" dxfId="98" priority="175">
      <formula>$D$8="domovy pro osoby se zdravotním postižením"</formula>
    </cfRule>
    <cfRule type="expression" dxfId="97" priority="176">
      <formula>$D$8="týdenní stacionáře"</formula>
    </cfRule>
  </conditionalFormatting>
  <conditionalFormatting sqref="D54">
    <cfRule type="expression" dxfId="96" priority="173">
      <formula>$D$8="domovy pro osoby se zdravotním postižením"</formula>
    </cfRule>
    <cfRule type="expression" dxfId="95" priority="174">
      <formula>$D$8="týdenní stacionáře"</formula>
    </cfRule>
  </conditionalFormatting>
  <conditionalFormatting sqref="A56:C56">
    <cfRule type="expression" dxfId="94" priority="2">
      <formula>AND($D$8="sociálně terapeutické dílny",$D$9="ANO")</formula>
    </cfRule>
    <cfRule type="expression" dxfId="93" priority="6">
      <formula>AND($D$8="služby následné péče",$D$9="ANO")</formula>
    </cfRule>
    <cfRule type="expression" dxfId="92" priority="8">
      <formula>AND($D$8="sociální rehabilitace",$D$9="ANO")</formula>
    </cfRule>
    <cfRule type="expression" dxfId="91" priority="13">
      <formula>$D$8="noclehárny"</formula>
    </cfRule>
    <cfRule type="expression" dxfId="90" priority="164">
      <formula>$D$8="domy na půl cesty"</formula>
    </cfRule>
    <cfRule type="expression" dxfId="89" priority="165">
      <formula>$D$8="azylové domy"</formula>
    </cfRule>
    <cfRule type="expression" dxfId="88" priority="166">
      <formula>$D$8="chráněné bydlení"</formula>
    </cfRule>
    <cfRule type="expression" dxfId="87" priority="167">
      <formula>$D$8="domovy se zvláštním režimem"</formula>
    </cfRule>
    <cfRule type="expression" dxfId="86" priority="168">
      <formula>$D$8="domovy pro seniory"</formula>
    </cfRule>
    <cfRule type="expression" dxfId="85" priority="169">
      <formula>$D$8="domovy pro osoby se zdravotním postižením"</formula>
    </cfRule>
    <cfRule type="expression" dxfId="84" priority="170">
      <formula>$D$8="terapeutické komunity"</formula>
    </cfRule>
    <cfRule type="expression" dxfId="83" priority="171">
      <formula>AND($D$8="odlehčovací služby",$D$9="ANO")</formula>
    </cfRule>
    <cfRule type="expression" dxfId="82" priority="172">
      <formula>$D$8="týdenní stacionáře"</formula>
    </cfRule>
  </conditionalFormatting>
  <conditionalFormatting sqref="D56">
    <cfRule type="expression" dxfId="81" priority="1">
      <formula>AND($D$8="sociálně terapeutické dílny",$D$9="ANO")</formula>
    </cfRule>
    <cfRule type="expression" dxfId="80" priority="5">
      <formula>AND($D$8="služby následné péče",$D$9="ANO")</formula>
    </cfRule>
    <cfRule type="expression" dxfId="79" priority="7">
      <formula>AND($D$8="sociální rehabilitace",$D$9="ANO")</formula>
    </cfRule>
    <cfRule type="expression" dxfId="78" priority="12">
      <formula>$D$8="noclehárny"</formula>
    </cfRule>
    <cfRule type="expression" dxfId="77" priority="155">
      <formula>$D$8="týdenní stacionáře"</formula>
    </cfRule>
    <cfRule type="expression" dxfId="76" priority="156">
      <formula>AND($D$8="odlehčovací služby",$D$9="ANO")</formula>
    </cfRule>
    <cfRule type="expression" dxfId="75" priority="157">
      <formula>$D$8="terapeutické komunity"</formula>
    </cfRule>
    <cfRule type="expression" dxfId="74" priority="158">
      <formula>$D$8="domovy pro osoby se zdravotním postižením"</formula>
    </cfRule>
    <cfRule type="expression" dxfId="73" priority="159">
      <formula>$D$8="domovy pro seniory"</formula>
    </cfRule>
    <cfRule type="expression" dxfId="72" priority="160">
      <formula>$D$8="domovy se zvláštním režimem"</formula>
    </cfRule>
    <cfRule type="expression" dxfId="71" priority="161">
      <formula>$D$8="chráněné bydlení"</formula>
    </cfRule>
    <cfRule type="expression" dxfId="70" priority="162">
      <formula>$D$8="azylové domy"</formula>
    </cfRule>
    <cfRule type="expression" dxfId="69" priority="163">
      <formula>$D$8="domy na půl cesty"</formula>
    </cfRule>
  </conditionalFormatting>
  <conditionalFormatting sqref="A58:C58">
    <cfRule type="expression" dxfId="68" priority="70">
      <formula>$D$8="denní stacionáře"</formula>
    </cfRule>
    <cfRule type="expression" dxfId="67" priority="71">
      <formula>$D$8="osobní asistence"</formula>
    </cfRule>
    <cfRule type="expression" dxfId="66" priority="72">
      <formula>$D$8="podpora samostatného bydlení"</formula>
    </cfRule>
    <cfRule type="expression" dxfId="65" priority="73">
      <formula>$D$8="centra denních služeb"</formula>
    </cfRule>
    <cfRule type="expression" dxfId="64" priority="74">
      <formula>$D$8="odlehčovací služby"</formula>
    </cfRule>
    <cfRule type="expression" dxfId="63" priority="75">
      <formula>$D$8="pečovatelská služba"</formula>
    </cfRule>
    <cfRule type="expression" dxfId="62" priority="76">
      <formula>$D$8="průvodcovské a předčitatelské služby"</formula>
    </cfRule>
    <cfRule type="expression" dxfId="61" priority="77">
      <formula>$D$8="tísňová péče"</formula>
    </cfRule>
    <cfRule type="expression" dxfId="60" priority="78">
      <formula>$D$8="azylové domy"</formula>
    </cfRule>
    <cfRule type="expression" dxfId="59" priority="79">
      <formula>$D$8="domy na půl cesty"</formula>
    </cfRule>
    <cfRule type="expression" dxfId="58" priority="80">
      <formula>AND($D$8="služby následné péče",$D$9="ANO")</formula>
    </cfRule>
    <cfRule type="expression" dxfId="57" priority="81">
      <formula>$D$8="terapeutické komunity"</formula>
    </cfRule>
    <cfRule type="expression" dxfId="56" priority="82">
      <formula>AND($D$8="sociální rehabilitace",$D$9="ANO")</formula>
    </cfRule>
    <cfRule type="expression" dxfId="55" priority="83">
      <formula>$D$8="noclehárny"</formula>
    </cfRule>
    <cfRule type="expression" dxfId="54" priority="84">
      <formula>$D$8="týdenní stacionáře"</formula>
    </cfRule>
    <cfRule type="expression" dxfId="53" priority="85">
      <formula>$D$8="domovy pro osoby se zdravotním postižením"</formula>
    </cfRule>
    <cfRule type="expression" dxfId="52" priority="86">
      <formula>$D$8="domovy pro seniory"</formula>
    </cfRule>
    <cfRule type="expression" dxfId="51" priority="87">
      <formula>$D$8="domovy se zvláštním režimem"</formula>
    </cfRule>
    <cfRule type="expression" dxfId="50" priority="88">
      <formula>$D$8="chráněné bydlení"</formula>
    </cfRule>
  </conditionalFormatting>
  <conditionalFormatting sqref="D58">
    <cfRule type="expression" dxfId="49" priority="51">
      <formula>$D$8="chráněné bydlení"</formula>
    </cfRule>
    <cfRule type="expression" dxfId="48" priority="52">
      <formula>$D$8="domovy se zvláštním režimem"</formula>
    </cfRule>
    <cfRule type="expression" dxfId="47" priority="53">
      <formula>$D$8="domovy pro seniory"</formula>
    </cfRule>
    <cfRule type="expression" dxfId="46" priority="54">
      <formula>$D$8="domovy pro osoby se zdravotním postižením"</formula>
    </cfRule>
    <cfRule type="expression" dxfId="45" priority="55">
      <formula>$D$8="týdenní stacionáře"</formula>
    </cfRule>
    <cfRule type="expression" dxfId="44" priority="56">
      <formula>$D$8="noclehárny"</formula>
    </cfRule>
    <cfRule type="expression" dxfId="43" priority="57">
      <formula>AND($D$8="sociální rehabilitace",$D$9="ANO")</formula>
    </cfRule>
    <cfRule type="expression" dxfId="42" priority="58">
      <formula>$D$8="terapeutické komunity"</formula>
    </cfRule>
    <cfRule type="expression" dxfId="41" priority="59">
      <formula>AND($D$8="služby následné péče",$D$9="ANO")</formula>
    </cfRule>
    <cfRule type="expression" dxfId="40" priority="60">
      <formula>$D$8="domy na půl cesty"</formula>
    </cfRule>
    <cfRule type="expression" dxfId="39" priority="61">
      <formula>$D$8="azylové domy"</formula>
    </cfRule>
    <cfRule type="expression" dxfId="38" priority="62">
      <formula>$D$8="tísňová péče"</formula>
    </cfRule>
    <cfRule type="expression" dxfId="37" priority="63">
      <formula>$D$8="průvodcovské a předčitatelské služby"</formula>
    </cfRule>
    <cfRule type="expression" dxfId="36" priority="64">
      <formula>$D$8="pečovatelská služba"</formula>
    </cfRule>
    <cfRule type="expression" dxfId="35" priority="65">
      <formula>$D$8="odlehčovací služby"</formula>
    </cfRule>
    <cfRule type="expression" dxfId="34" priority="66">
      <formula>$D$8="centra denních služeb"</formula>
    </cfRule>
    <cfRule type="expression" dxfId="33" priority="67">
      <formula>$D$8="podpora samostatného bydlení"</formula>
    </cfRule>
    <cfRule type="expression" dxfId="32" priority="68">
      <formula>$D$8="osobní asistence"</formula>
    </cfRule>
    <cfRule type="expression" dxfId="31" priority="69">
      <formula>$D$8="denní stacionáře"</formula>
    </cfRule>
  </conditionalFormatting>
  <conditionalFormatting sqref="A60:C60">
    <cfRule type="expression" dxfId="30" priority="43">
      <formula>$D$8="domovy se zvláštním režimem"</formula>
    </cfRule>
    <cfRule type="expression" dxfId="29" priority="44">
      <formula>$D$8="domovy pro seniory"</formula>
    </cfRule>
    <cfRule type="expression" dxfId="28" priority="45">
      <formula>$D$8="domovy pro osoby se zdravotním postižením"</formula>
    </cfRule>
    <cfRule type="expression" dxfId="27" priority="46">
      <formula>$D$8="týdenní stacionáře"</formula>
    </cfRule>
  </conditionalFormatting>
  <conditionalFormatting sqref="D60">
    <cfRule type="expression" dxfId="26" priority="39">
      <formula>$D$8="týdenní stacionáře"</formula>
    </cfRule>
    <cfRule type="expression" dxfId="25" priority="40">
      <formula>$D$8="domovy pro osoby se zdravotním postižením"</formula>
    </cfRule>
    <cfRule type="expression" dxfId="24" priority="41">
      <formula>$D$8="domovy pro seniory"</formula>
    </cfRule>
    <cfRule type="expression" dxfId="23" priority="42">
      <formula>$D$8="domovy se zvláštním režimem"</formula>
    </cfRule>
  </conditionalFormatting>
  <conditionalFormatting sqref="G60">
    <cfRule type="expression" dxfId="22" priority="35">
      <formula>$D$8="domovy se zvláštním režimem"</formula>
    </cfRule>
    <cfRule type="expression" dxfId="21" priority="36">
      <formula>$D$8="domovy pro seniory"</formula>
    </cfRule>
    <cfRule type="expression" dxfId="20" priority="37">
      <formula>$D$8="domovy pro osoby se zdravotním postižením"</formula>
    </cfRule>
    <cfRule type="expression" dxfId="19" priority="38">
      <formula>$D$8="týdenní stacionáře"</formula>
    </cfRule>
  </conditionalFormatting>
  <conditionalFormatting sqref="G58">
    <cfRule type="expression" dxfId="18" priority="16">
      <formula>$D$8="chráněné bydlení"</formula>
    </cfRule>
    <cfRule type="expression" dxfId="17" priority="17">
      <formula>$D$8="domovy se zvláštním režimem"</formula>
    </cfRule>
    <cfRule type="expression" dxfId="16" priority="18">
      <formula>$D$8="domovy pro seniory"</formula>
    </cfRule>
    <cfRule type="expression" dxfId="15" priority="19">
      <formula>$D$8="domovy pro osoby se zdravotním postižením"</formula>
    </cfRule>
    <cfRule type="expression" dxfId="14" priority="20">
      <formula>$D$8="týdenní stacionáře"</formula>
    </cfRule>
    <cfRule type="expression" dxfId="13" priority="21">
      <formula>$D$8="noclehárny"</formula>
    </cfRule>
    <cfRule type="expression" dxfId="12" priority="22">
      <formula>AND($D$8="sociální rehabilitace",$D$9="ANO")</formula>
    </cfRule>
    <cfRule type="expression" dxfId="11" priority="23">
      <formula>$D$8="terapeutické komunity"</formula>
    </cfRule>
    <cfRule type="expression" dxfId="10" priority="24">
      <formula>AND($D$8="služby následné péče",$D$9="ANO")</formula>
    </cfRule>
    <cfRule type="expression" dxfId="9" priority="25">
      <formula>$D$8="domy na půl cesty"</formula>
    </cfRule>
    <cfRule type="expression" dxfId="8" priority="26">
      <formula>$D$8="azylové domy"</formula>
    </cfRule>
    <cfRule type="expression" dxfId="7" priority="27">
      <formula>$D$8="tísňová péče"</formula>
    </cfRule>
    <cfRule type="expression" dxfId="6" priority="28">
      <formula>$D$8="průvodcovské a předčitatelské služby"</formula>
    </cfRule>
    <cfRule type="expression" dxfId="5" priority="29">
      <formula>$D$8="pečovatelská služba"</formula>
    </cfRule>
    <cfRule type="expression" dxfId="4" priority="30">
      <formula>$D$8="odlehčovací služby"</formula>
    </cfRule>
    <cfRule type="expression" dxfId="3" priority="31">
      <formula>$D$8="centra denních služeb"</formula>
    </cfRule>
    <cfRule type="expression" dxfId="2" priority="32">
      <formula>$D$8="podpora samostatného bydlení"</formula>
    </cfRule>
    <cfRule type="expression" dxfId="1" priority="33">
      <formula>$D$8="osobní asistence"</formula>
    </cfRule>
    <cfRule type="expression" dxfId="0" priority="34">
      <formula>$D$8="denní stacionáře"</formula>
    </cfRule>
  </conditionalFormatting>
  <dataValidations xWindow="1093" yWindow="624" count="15">
    <dataValidation type="whole" allowBlank="1" showInputMessage="1" showErrorMessage="1" errorTitle="Chyba" error="Počet měsíců v roce 2018 nemůže překračovat 12 nebo je nutno uvést celé číslo" promptTitle="Doplňte počet měsíců" prompt="maximálně 12" sqref="D14">
      <formula1>1</formula1>
      <formula2>12</formula2>
    </dataValidation>
    <dataValidation type="whole" allowBlank="1" showInputMessage="1" showErrorMessage="1" errorTitle="Chyba" error="Počet dnů v roce 2018 nemůže být větší než 365/nutno uvést celé číslo" promptTitle="Doplňte počet dnů " prompt="maximálně 365" sqref="D16">
      <formula1>1</formula1>
      <formula2>365</formula2>
    </dataValidation>
    <dataValidation type="decimal" allowBlank="1" showInputMessage="1" showErrorMessage="1" errorTitle="Chyba" error="není uveden správný formát - nutno uvést desetinné číslo " promptTitle="Celkové přepočtené úvazky u OS" prompt="Nutno zadat celkové přepočtené úvazky v přímé i nepřímé péči pouze pro SK, u obchodních smluv a pouze úvazky na které žádáte" sqref="D30:D32">
      <formula1>0</formula1>
      <formula2>1000</formula2>
    </dataValidation>
    <dataValidation type="decimal" showInputMessage="1" showErrorMessage="1" errorTitle="Chyba" error="není uveden správný formát - nutno uvést desetinné číslo " promptTitle="Celkové přepočtené úvazky u PS" prompt="Nutno zadat celkové přepočtené úvazky v přímé i nepřímé péči pouze pro SK, u PS  a pouze úvazky na které žádáte" sqref="D18:D20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Celkové přepočtené úvazky u DPČ" prompt="Nutno zadat celkové přepočtené úvazky v přímé i nepřímé péči pouze pro SK, u DPČ a pouze úvazky na které žádáte" sqref="D22:D24">
      <formula1>0</formula1>
      <formula2>1000</formula2>
    </dataValidation>
    <dataValidation type="decimal" allowBlank="1" showInputMessage="1" showErrorMessage="1" errorTitle="Chyba" error="není uveden správný formát - nutno uvést desetinné číslo " promptTitle="Celkové přepočtené úvazky u DPP" prompt="Nutno zadat celkové přepočtené úvazky v přímé i nepřímé péči pouze pro SK, u DPP a pouze úvazky na které žádáte" sqref="D26:D2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PS a pouze úvazky na které žádáte" sqref="D36:D38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Č a pouze úvazky na které žádáte" sqref="D40:D42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DPP a pouze úvazky na které žádáte" sqref="D44:D46">
      <formula1>0</formula1>
      <formula2>1000</formula2>
    </dataValidation>
    <dataValidation type="decimal" allowBlank="1" showInputMessage="1" showErrorMessage="1" errorTitle="Chyba" error="není uveden správný formát - nutno uvést desetinné číslo" promptTitle="Přepočtené úvazky v přímé péči " prompt="Nutno zadat plánované přepočtené úvazky pracovníků v přímé péči pouze pro SK, u obchodních smluv a pouze úvazky na které žádáte" sqref="D48:D50">
      <formula1>0</formula1>
      <formula2>1000</formula2>
    </dataValidation>
    <dataValidation type="whole" allowBlank="1" showInputMessage="1" showErrorMessage="1" errorTitle="Chyba" error="Nutno uvést pouze celé číslo bez textu atd." promptTitle="Počet neobsazených lůžkodnů " prompt="Celkový počet neobsazených lůžkodnů v roce 2018" sqref="D56">
      <formula1>0</formula1>
      <formula2>10000</formula2>
    </dataValidation>
    <dataValidation type="whole" allowBlank="1" showInputMessage="1" showErrorMessage="1" errorTitle="Chyba" error="Nutno uvést celé číslo bez textu atd." promptTitle="Lůžka s nezaopatřenými dětmi" prompt="Počet lůžek obsazených nezaopatřenými dětmi (děti bez úhrad)" sqref="D54">
      <formula1>0</formula1>
      <formula2>10000</formula2>
    </dataValidation>
    <dataValidation type="list" allowBlank="1" showInputMessage="1" showErrorMessage="1" sqref="D9:D10">
      <formula1>$F$7:$F$8</formula1>
    </dataValidation>
    <dataValidation type="list" allowBlank="1" showInputMessage="1" showErrorMessage="1" sqref="D8">
      <formula1>$E$7:$E$38</formula1>
    </dataValidation>
    <dataValidation type="whole" allowBlank="1" showInputMessage="1" showErrorMessage="1" errorTitle="Chyba" error="nutno zadat pouze identifikátor" promptTitle="Identifikátor" prompt="vyplňte identifikátor - registrační číslo služby" sqref="D11">
      <formula1>1</formula1>
      <formula2>10000000000000000</formula2>
    </dataValidation>
  </dataValidations>
  <pageMargins left="0.7" right="0.7" top="0.78740157499999996" bottom="0.78740157499999996" header="0.3" footer="0.3"/>
  <pageSetup paperSize="9" scale="47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29"/>
  <sheetViews>
    <sheetView topLeftCell="B1" workbookViewId="0">
      <selection activeCell="E10" sqref="E10"/>
    </sheetView>
  </sheetViews>
  <sheetFormatPr defaultRowHeight="15" x14ac:dyDescent="0.25"/>
  <cols>
    <col min="1" max="1" width="41.5703125" customWidth="1"/>
    <col min="2" max="2" width="7.7109375" customWidth="1"/>
    <col min="3" max="3" width="15.42578125" customWidth="1"/>
    <col min="4" max="4" width="76" customWidth="1"/>
    <col min="5" max="5" width="32" customWidth="1"/>
    <col min="6" max="6" width="11.42578125" customWidth="1"/>
    <col min="7" max="7" width="12.5703125" customWidth="1"/>
    <col min="8" max="8" width="12" customWidth="1"/>
    <col min="9" max="9" width="21.42578125" customWidth="1"/>
  </cols>
  <sheetData>
    <row r="1" spans="1:9" ht="21" thickBot="1" x14ac:dyDescent="0.3">
      <c r="A1" s="84" t="s">
        <v>6</v>
      </c>
      <c r="B1" s="84"/>
      <c r="C1" s="84"/>
      <c r="D1" s="84"/>
      <c r="E1" s="84"/>
      <c r="F1" s="84"/>
      <c r="G1" s="84"/>
      <c r="H1" s="84"/>
      <c r="I1" s="84"/>
    </row>
    <row r="2" spans="1:9" ht="60" x14ac:dyDescent="0.25">
      <c r="A2" s="1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3" t="s">
        <v>15</v>
      </c>
    </row>
    <row r="3" spans="1:9" x14ac:dyDescent="0.25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6">
        <v>90</v>
      </c>
      <c r="G3" s="6"/>
      <c r="H3" s="7"/>
      <c r="I3" s="8">
        <f>F3*H3</f>
        <v>0</v>
      </c>
    </row>
    <row r="4" spans="1:9" ht="18" x14ac:dyDescent="0.25">
      <c r="A4" s="4" t="s">
        <v>21</v>
      </c>
      <c r="B4" s="5" t="s">
        <v>22</v>
      </c>
      <c r="C4" s="5" t="s">
        <v>18</v>
      </c>
      <c r="D4" s="5" t="s">
        <v>19</v>
      </c>
      <c r="E4" s="5" t="s">
        <v>23</v>
      </c>
      <c r="F4" s="6">
        <v>80</v>
      </c>
      <c r="G4" s="6"/>
      <c r="H4" s="7"/>
      <c r="I4" s="8">
        <f>F4*H4</f>
        <v>0</v>
      </c>
    </row>
    <row r="5" spans="1:9" x14ac:dyDescent="0.25">
      <c r="A5" s="4" t="s">
        <v>24</v>
      </c>
      <c r="B5" s="5" t="s">
        <v>17</v>
      </c>
      <c r="C5" s="5" t="s">
        <v>25</v>
      </c>
      <c r="D5" s="5" t="s">
        <v>26</v>
      </c>
      <c r="E5" s="5" t="s">
        <v>27</v>
      </c>
      <c r="F5" s="6">
        <v>310</v>
      </c>
      <c r="G5" s="6"/>
      <c r="H5" s="7"/>
      <c r="I5" s="8">
        <f>F5*H5*6</f>
        <v>0</v>
      </c>
    </row>
    <row r="6" spans="1:9" ht="18" x14ac:dyDescent="0.25">
      <c r="A6" s="4" t="s">
        <v>28</v>
      </c>
      <c r="B6" s="5" t="s">
        <v>22</v>
      </c>
      <c r="C6" s="5" t="s">
        <v>18</v>
      </c>
      <c r="D6" s="5" t="s">
        <v>19</v>
      </c>
      <c r="E6" s="5" t="s">
        <v>23</v>
      </c>
      <c r="F6" s="6">
        <v>90</v>
      </c>
      <c r="G6" s="6"/>
      <c r="H6" s="7"/>
      <c r="I6" s="8">
        <f>F6*H6</f>
        <v>0</v>
      </c>
    </row>
    <row r="7" spans="1:9" x14ac:dyDescent="0.25">
      <c r="A7" s="4" t="s">
        <v>29</v>
      </c>
      <c r="B7" s="5" t="s">
        <v>17</v>
      </c>
      <c r="C7" s="5" t="s">
        <v>18</v>
      </c>
      <c r="D7" s="5" t="s">
        <v>19</v>
      </c>
      <c r="E7" s="5" t="s">
        <v>30</v>
      </c>
      <c r="F7" s="6">
        <v>90</v>
      </c>
      <c r="G7" s="6"/>
      <c r="H7" s="7"/>
      <c r="I7" s="8">
        <f>F7*H7</f>
        <v>0</v>
      </c>
    </row>
    <row r="8" spans="1:9" ht="18" x14ac:dyDescent="0.25">
      <c r="A8" s="4" t="s">
        <v>31</v>
      </c>
      <c r="B8" s="5" t="s">
        <v>22</v>
      </c>
      <c r="C8" s="5" t="s">
        <v>18</v>
      </c>
      <c r="D8" s="5" t="s">
        <v>19</v>
      </c>
      <c r="E8" s="5" t="s">
        <v>23</v>
      </c>
      <c r="F8" s="6">
        <v>90</v>
      </c>
      <c r="G8" s="6"/>
      <c r="H8" s="7"/>
      <c r="I8" s="8">
        <f>F8*H8</f>
        <v>0</v>
      </c>
    </row>
    <row r="9" spans="1:9" x14ac:dyDescent="0.25">
      <c r="A9" s="4" t="s">
        <v>31</v>
      </c>
      <c r="B9" s="5" t="s">
        <v>32</v>
      </c>
      <c r="C9" s="5" t="s">
        <v>33</v>
      </c>
      <c r="D9" s="5" t="s">
        <v>34</v>
      </c>
      <c r="E9" s="5" t="s">
        <v>48</v>
      </c>
      <c r="F9" s="6">
        <v>340</v>
      </c>
      <c r="G9" s="23"/>
      <c r="H9" s="7"/>
      <c r="I9" s="8">
        <f>F9*H9*G9</f>
        <v>0</v>
      </c>
    </row>
    <row r="10" spans="1:9" x14ac:dyDescent="0.25">
      <c r="A10" s="4" t="s">
        <v>35</v>
      </c>
      <c r="B10" s="5" t="s">
        <v>36</v>
      </c>
      <c r="C10" s="5" t="s">
        <v>18</v>
      </c>
      <c r="D10" s="5" t="s">
        <v>19</v>
      </c>
      <c r="E10" s="5" t="s">
        <v>20</v>
      </c>
      <c r="F10" s="6">
        <v>80</v>
      </c>
      <c r="G10" s="6"/>
      <c r="H10" s="7"/>
      <c r="I10" s="8">
        <f>F10*H10</f>
        <v>0</v>
      </c>
    </row>
    <row r="11" spans="1:9" x14ac:dyDescent="0.25">
      <c r="A11" s="4" t="s">
        <v>37</v>
      </c>
      <c r="B11" s="5" t="s">
        <v>36</v>
      </c>
      <c r="C11" s="5" t="s">
        <v>18</v>
      </c>
      <c r="D11" s="5" t="s">
        <v>19</v>
      </c>
      <c r="E11" s="5" t="s">
        <v>20</v>
      </c>
      <c r="F11" s="6">
        <v>85</v>
      </c>
      <c r="G11" s="6"/>
      <c r="H11" s="7"/>
      <c r="I11" s="8">
        <f>F11*H11</f>
        <v>0</v>
      </c>
    </row>
    <row r="12" spans="1:9" x14ac:dyDescent="0.25">
      <c r="A12" s="4" t="s">
        <v>38</v>
      </c>
      <c r="B12" s="5" t="s">
        <v>32</v>
      </c>
      <c r="C12" s="5" t="s">
        <v>33</v>
      </c>
      <c r="D12" s="5" t="s">
        <v>34</v>
      </c>
      <c r="E12" s="5" t="s">
        <v>48</v>
      </c>
      <c r="F12" s="6">
        <v>230</v>
      </c>
      <c r="G12" s="23"/>
      <c r="H12" s="7"/>
      <c r="I12" s="8">
        <f>F12*H12*G12</f>
        <v>0</v>
      </c>
    </row>
    <row r="13" spans="1:9" x14ac:dyDescent="0.25">
      <c r="A13" s="4" t="s">
        <v>39</v>
      </c>
      <c r="B13" s="5" t="s">
        <v>32</v>
      </c>
      <c r="C13" s="5" t="s">
        <v>33</v>
      </c>
      <c r="D13" s="5" t="s">
        <v>34</v>
      </c>
      <c r="E13" s="5" t="s">
        <v>48</v>
      </c>
      <c r="F13" s="6">
        <v>455</v>
      </c>
      <c r="G13" s="23"/>
      <c r="H13" s="7"/>
      <c r="I13" s="8">
        <f t="shared" ref="I13:I16" si="0">F13*H13*G13</f>
        <v>0</v>
      </c>
    </row>
    <row r="14" spans="1:9" x14ac:dyDescent="0.25">
      <c r="A14" s="4" t="s">
        <v>40</v>
      </c>
      <c r="B14" s="5" t="s">
        <v>32</v>
      </c>
      <c r="C14" s="5" t="s">
        <v>33</v>
      </c>
      <c r="D14" s="5" t="s">
        <v>34</v>
      </c>
      <c r="E14" s="5" t="s">
        <v>48</v>
      </c>
      <c r="F14" s="6">
        <v>450</v>
      </c>
      <c r="G14" s="23"/>
      <c r="H14" s="7"/>
      <c r="I14" s="8">
        <f t="shared" si="0"/>
        <v>0</v>
      </c>
    </row>
    <row r="15" spans="1:9" x14ac:dyDescent="0.25">
      <c r="A15" s="4" t="s">
        <v>41</v>
      </c>
      <c r="B15" s="5" t="s">
        <v>32</v>
      </c>
      <c r="C15" s="5" t="s">
        <v>33</v>
      </c>
      <c r="D15" s="5" t="s">
        <v>34</v>
      </c>
      <c r="E15" s="5" t="s">
        <v>48</v>
      </c>
      <c r="F15" s="6">
        <v>455</v>
      </c>
      <c r="G15" s="23"/>
      <c r="H15" s="7"/>
      <c r="I15" s="8">
        <f t="shared" si="0"/>
        <v>0</v>
      </c>
    </row>
    <row r="16" spans="1:9" ht="15.75" thickBot="1" x14ac:dyDescent="0.3">
      <c r="A16" s="9" t="s">
        <v>42</v>
      </c>
      <c r="B16" s="10" t="s">
        <v>32</v>
      </c>
      <c r="C16" s="10" t="s">
        <v>33</v>
      </c>
      <c r="D16" s="10" t="s">
        <v>34</v>
      </c>
      <c r="E16" s="5" t="s">
        <v>48</v>
      </c>
      <c r="F16" s="11">
        <v>190</v>
      </c>
      <c r="G16" s="23"/>
      <c r="H16" s="12"/>
      <c r="I16" s="8">
        <f t="shared" si="0"/>
        <v>0</v>
      </c>
    </row>
    <row r="19" spans="1:8" ht="21" thickBot="1" x14ac:dyDescent="0.3">
      <c r="A19" s="84" t="s">
        <v>43</v>
      </c>
      <c r="B19" s="84"/>
      <c r="C19" s="84"/>
      <c r="D19" s="84"/>
      <c r="E19" s="84"/>
      <c r="F19" s="84"/>
      <c r="G19" s="84"/>
      <c r="H19" s="84"/>
    </row>
    <row r="20" spans="1:8" ht="60" x14ac:dyDescent="0.25">
      <c r="A20" s="1" t="s">
        <v>7</v>
      </c>
      <c r="B20" s="2" t="s">
        <v>8</v>
      </c>
      <c r="C20" s="2" t="s">
        <v>9</v>
      </c>
      <c r="D20" s="2" t="s">
        <v>10</v>
      </c>
      <c r="E20" s="2" t="s">
        <v>11</v>
      </c>
      <c r="F20" s="2" t="s">
        <v>12</v>
      </c>
      <c r="G20" s="2" t="s">
        <v>14</v>
      </c>
      <c r="H20" s="3" t="s">
        <v>15</v>
      </c>
    </row>
    <row r="21" spans="1:8" x14ac:dyDescent="0.25">
      <c r="A21" s="4" t="s">
        <v>38</v>
      </c>
      <c r="B21" s="14" t="s">
        <v>44</v>
      </c>
      <c r="C21" s="14" t="s">
        <v>45</v>
      </c>
      <c r="D21" s="14" t="s">
        <v>46</v>
      </c>
      <c r="E21" s="85" t="s">
        <v>47</v>
      </c>
      <c r="F21" s="15">
        <v>1500</v>
      </c>
      <c r="G21" s="7"/>
      <c r="H21" s="8">
        <f>F21*G21*6</f>
        <v>0</v>
      </c>
    </row>
    <row r="22" spans="1:8" x14ac:dyDescent="0.25">
      <c r="A22" s="4" t="s">
        <v>39</v>
      </c>
      <c r="B22" s="14" t="s">
        <v>44</v>
      </c>
      <c r="C22" s="14" t="s">
        <v>45</v>
      </c>
      <c r="D22" s="14" t="s">
        <v>46</v>
      </c>
      <c r="E22" s="85"/>
      <c r="F22" s="15">
        <v>1500</v>
      </c>
      <c r="G22" s="7"/>
      <c r="H22" s="8">
        <f>F22*G22*6</f>
        <v>0</v>
      </c>
    </row>
    <row r="23" spans="1:8" x14ac:dyDescent="0.25">
      <c r="A23" s="4" t="s">
        <v>40</v>
      </c>
      <c r="B23" s="14" t="s">
        <v>44</v>
      </c>
      <c r="C23" s="14" t="s">
        <v>45</v>
      </c>
      <c r="D23" s="14" t="s">
        <v>46</v>
      </c>
      <c r="E23" s="85"/>
      <c r="F23" s="15">
        <v>1500</v>
      </c>
      <c r="G23" s="7"/>
      <c r="H23" s="8">
        <f>F23*G23*6</f>
        <v>0</v>
      </c>
    </row>
    <row r="24" spans="1:8" ht="15.75" thickBot="1" x14ac:dyDescent="0.3">
      <c r="A24" s="9" t="s">
        <v>41</v>
      </c>
      <c r="B24" s="16" t="s">
        <v>44</v>
      </c>
      <c r="C24" s="16" t="s">
        <v>45</v>
      </c>
      <c r="D24" s="16" t="s">
        <v>46</v>
      </c>
      <c r="E24" s="86"/>
      <c r="F24" s="17">
        <v>1500</v>
      </c>
      <c r="G24" s="12"/>
      <c r="H24" s="13">
        <f>F24*G24*6</f>
        <v>0</v>
      </c>
    </row>
    <row r="26" spans="1:8" x14ac:dyDescent="0.25">
      <c r="F26" s="18"/>
      <c r="G26" s="18"/>
    </row>
    <row r="27" spans="1:8" x14ac:dyDescent="0.25">
      <c r="F27" s="18"/>
      <c r="G27" s="18"/>
    </row>
    <row r="28" spans="1:8" x14ac:dyDescent="0.25">
      <c r="F28" s="18"/>
      <c r="G28" s="18"/>
    </row>
    <row r="29" spans="1:8" x14ac:dyDescent="0.25">
      <c r="F29" s="18"/>
      <c r="G29" s="18"/>
    </row>
  </sheetData>
  <sheetProtection algorithmName="SHA-512" hashValue="pj3V/5IWS8AFNFmgcEpt+DJjk5hdNipxKL5+PF90z57ynRXDiOi90+CEHQV/YHTRQBTGDOCnoMvGQ9AxO5RnHA==" saltValue="xIavW5F/ieZARjni3071IQ==" spinCount="100000" sheet="1" objects="1" scenarios="1"/>
  <mergeCells count="3">
    <mergeCell ref="A1:I1"/>
    <mergeCell ref="E21:E24"/>
    <mergeCell ref="A19:H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KOMENTÁŘ</vt:lpstr>
      <vt:lpstr>ÚHRADY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Sysel Josef</cp:lastModifiedBy>
  <cp:lastPrinted>2018-09-10T12:41:17Z</cp:lastPrinted>
  <dcterms:created xsi:type="dcterms:W3CDTF">2015-09-14T10:30:54Z</dcterms:created>
  <dcterms:modified xsi:type="dcterms:W3CDTF">2019-07-19T08:19:42Z</dcterms:modified>
</cp:coreProperties>
</file>