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sel\Desktop\OPZ III\ŽÁDOST\"/>
    </mc:Choice>
  </mc:AlternateContent>
  <bookViews>
    <workbookView xWindow="0" yWindow="0" windowWidth="28800" windowHeight="12135"/>
  </bookViews>
  <sheets>
    <sheet name="priloha2" sheetId="1" r:id="rId1"/>
    <sheet name="List2" sheetId="2" state="hidden" r:id="rId2"/>
  </sheets>
  <definedNames>
    <definedName name="_xlnm.Print_Area" localSheetId="0">priloha2!$A$1:$L$34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K14" i="1" l="1"/>
  <c r="D14" i="1" s="1"/>
  <c r="K13" i="1"/>
  <c r="D13" i="1" s="1"/>
  <c r="B31" i="1" l="1"/>
  <c r="E21" i="1"/>
</calcChain>
</file>

<file path=xl/sharedStrings.xml><?xml version="1.0" encoding="utf-8"?>
<sst xmlns="http://schemas.openxmlformats.org/spreadsheetml/2006/main" count="39" uniqueCount="35">
  <si>
    <t>Příloha č. 2 k Žádosti</t>
  </si>
  <si>
    <t>Předpoklad plnění indikátorů v jednotlivých letech</t>
  </si>
  <si>
    <t xml:space="preserve">Název organizace: </t>
  </si>
  <si>
    <t xml:space="preserve">IČ: </t>
  </si>
  <si>
    <t xml:space="preserve">Druh služby: </t>
  </si>
  <si>
    <t xml:space="preserve">Identifikátor služby: </t>
  </si>
  <si>
    <t>Jméno statutárního zástupce:</t>
  </si>
  <si>
    <t>Podpis statutárního zástupce:</t>
  </si>
  <si>
    <t xml:space="preserve">Kapacita podpořených služeb (indikátor 6 70 01 OPZ)* </t>
  </si>
  <si>
    <t>ROK</t>
  </si>
  <si>
    <t>Za rok 2020</t>
  </si>
  <si>
    <t>Za rok 2021</t>
  </si>
  <si>
    <t>Celkem za období</t>
  </si>
  <si>
    <t>*Indikátor 6 70 01 Kapacita podpořených služeb - indikátor je závazný. Uvedená kapacita nemůže být vyšší než kapacita uvedená v Síti SK</t>
  </si>
  <si>
    <t xml:space="preserve">Počet účastníků (indikátor 6 00 00 OPZ)**:  </t>
  </si>
  <si>
    <t>Druh služby</t>
  </si>
  <si>
    <t>Minimální celková hodnota indikátoru za období leden 2020 - prosinec 2021</t>
  </si>
  <si>
    <t>z toho 2020***</t>
  </si>
  <si>
    <t>z toho 2021***</t>
  </si>
  <si>
    <r>
      <t>**Indikátor 6 00 00 Celkový počet účastníků</t>
    </r>
    <r>
      <rPr>
        <sz val="11"/>
        <color theme="1"/>
        <rFont val="Calibri"/>
        <family val="2"/>
        <charset val="238"/>
        <scheme val="minor"/>
      </rPr>
      <t xml:space="preserve"> – indikátor je závazný.  Indikátor je počítán jako celkový počet osob(uživatelů), které v rámci projektu získaly podporu, bez ohledu na počet poskytnutých podpor. Každá podpořená osoba se v rámci projektu započítává pouze jednou. Podporou se rozumí aktivita financovaná z rozpočtu projektu, ze které mají cílové skupiny prospěch.</t>
    </r>
  </si>
  <si>
    <r>
      <t xml:space="preserve">Za „účastníky“ se označují osoby, které mohou být jednoznačně identifikovány (jménem, příjmením, bydlištěm, datem a místem narození) a propojeny s Registrem osob a současně překročí tzv. bagatelní podporu (tj. podpora v rozsahu minimálně 40 hodin). Jiné osoby za účastníky považovány být nemohou.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</si>
  <si>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***Stanovte poměrnou část hodnoty indikátoru na příslušný rok rovnoměrně pro dodržení celkového počtu uvedeného ve sloupci Hodnota jednotky uvedená v Pověření</t>
  </si>
  <si>
    <t>Využívání podpořených služeb (indikátor 6 70 10 OPZ)****:  </t>
  </si>
  <si>
    <t>Celkový počet</t>
  </si>
  <si>
    <r>
      <rPr>
        <b/>
        <sz val="11"/>
        <rFont val="Calibri"/>
        <family val="2"/>
        <charset val="238"/>
        <scheme val="minor"/>
      </rPr>
      <t>****Indikátor 6 70 10 Využívání podpořených služeb</t>
    </r>
    <r>
      <rPr>
        <sz val="11"/>
        <rFont val="Calibri"/>
        <family val="2"/>
        <charset val="238"/>
        <scheme val="minor"/>
      </rPr>
      <t xml:space="preserve"> – indikátor je závazný. Indikátor je vyjádřen počtem osob, které využijí službu jako anonymní klienti (nelze je identifikovat jménem, příjmením, bydlištěm, datem a místem narození) či jako sekundárně podpořené osoby (vysvětlení viz Metodika). Každá podpořená osoba se v rámci projektu započítává pouze jednou.</t>
    </r>
  </si>
  <si>
    <t>azylové domy</t>
  </si>
  <si>
    <t>domy na půl cesty</t>
  </si>
  <si>
    <t>intervenční centra</t>
  </si>
  <si>
    <t>sociálně aktivizační služby pro rodiny s dětmi</t>
  </si>
  <si>
    <t>podpora samostatného bydlení</t>
  </si>
  <si>
    <t>sociálně terapeutické dílny</t>
  </si>
  <si>
    <t>sociální rehabilitace (ambulantní a/nebo terénní forma)</t>
  </si>
  <si>
    <t>Uveďte výši hodnoty indikátoru dle Sítě SK na rok 2020. Hodnota uvedená v Síti SK se vztahuje k  jednotce pracovník v přímé péči/lůžko. Žadatel musí vypňovat hodnotu duplicitně pro každý rok zvlášť. Např. Služba má kapacitu v Síti SK pro rok 2020 definovanou jako max. 5,2 úvazků; žadatel tedy uvede 5,2 úvazků za každý rok –  2020, 2021. V případě, že žadatel vyplní hodnotu nižší než má Síti SK, bere na vědomí, že bude podpořen pouze do výše uvedených úvazků/počtu lůžek a jeho kapacita v Síti sociálních služeb bude snížena na žádanou část bez možnosti finacování rozdílu mezi původní a žádanou kapacitou ze zdrojů SK (v případě těchto změn uveďte stručné zdůvodnění do komentáře).</t>
  </si>
  <si>
    <t xml:space="preserve">Celkový přepočtených úvazků v PP/ lůžek dle Sítě </t>
  </si>
  <si>
    <t>Komentář - vyplní se pouze při sníženě uvedené hodnotě jednotky oproti Síti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</si>
</sst>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Protection="1"/>
    <xf numFmtId="0" fontId="1" fillId="2" borderId="1" xfId="0" applyFont="1" applyFill="1" applyBorder="1" applyProtection="1"/>
    <xf numFmtId="0" fontId="2" fillId="2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top"/>
    </xf>
    <xf numFmtId="0" fontId="1" fillId="4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 wrapText="1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Protection="1"/>
    <xf numFmtId="0" fontId="0" fillId="4" borderId="1" xfId="0" applyFont="1" applyFill="1" applyBorder="1" applyAlignment="1" applyProtection="1">
      <alignment horizontal="center"/>
    </xf>
    <xf numFmtId="0" fontId="0" fillId="3" borderId="1" xfId="0" applyFont="1" applyFill="1" applyBorder="1" applyProtection="1">
      <protection locked="0"/>
    </xf>
    <xf numFmtId="0" fontId="5" fillId="0" borderId="0" xfId="0" applyFont="1" applyFill="1" applyAlignment="1" applyProtection="1"/>
    <xf numFmtId="0" fontId="0" fillId="0" borderId="0" xfId="0" applyFont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Protection="1"/>
    <xf numFmtId="0" fontId="5" fillId="0" borderId="0" xfId="0" applyFont="1" applyProtection="1"/>
    <xf numFmtId="0" fontId="3" fillId="0" borderId="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0" fillId="3" borderId="2" xfId="0" applyFont="1" applyFill="1" applyBorder="1" applyAlignment="1" applyProtection="1">
      <alignment horizontal="left" vertical="top"/>
      <protection locked="0"/>
    </xf>
    <xf numFmtId="0" fontId="0" fillId="3" borderId="3" xfId="0" applyFont="1" applyFill="1" applyBorder="1" applyAlignment="1" applyProtection="1">
      <alignment horizontal="left" vertical="top"/>
      <protection locked="0"/>
    </xf>
    <xf numFmtId="0" fontId="0" fillId="3" borderId="4" xfId="0" applyFont="1" applyFill="1" applyBorder="1" applyAlignment="1" applyProtection="1">
      <alignment horizontal="left" vertical="top"/>
      <protection locked="0"/>
    </xf>
    <xf numFmtId="49" fontId="0" fillId="3" borderId="2" xfId="0" applyNumberFormat="1" applyFont="1" applyFill="1" applyBorder="1" applyAlignment="1" applyProtection="1">
      <alignment horizontal="left" vertical="top"/>
      <protection locked="0"/>
    </xf>
    <xf numFmtId="49" fontId="0" fillId="3" borderId="3" xfId="0" applyNumberFormat="1" applyFont="1" applyFill="1" applyBorder="1" applyAlignment="1" applyProtection="1">
      <alignment horizontal="left" vertical="top"/>
      <protection locked="0"/>
    </xf>
    <xf numFmtId="49" fontId="0" fillId="3" borderId="4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148947</xdr:rowOff>
    </xdr:to>
    <xdr:pic>
      <xdr:nvPicPr>
        <xdr:cNvPr id="2" name="Obrázek 1" descr="OPZ_C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529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tabSelected="1" topLeftCell="A7" workbookViewId="0">
      <selection activeCell="B4" sqref="B4:E4"/>
    </sheetView>
  </sheetViews>
  <sheetFormatPr defaultRowHeight="15" x14ac:dyDescent="0.25"/>
  <cols>
    <col min="1" max="1" width="27.42578125" customWidth="1"/>
    <col min="2" max="2" width="43.140625" customWidth="1"/>
    <col min="3" max="3" width="32.5703125" customWidth="1"/>
    <col min="4" max="4" width="27.42578125" customWidth="1"/>
    <col min="6" max="6" width="26.5703125" customWidth="1"/>
    <col min="10" max="10" width="18.140625" customWidth="1"/>
    <col min="11" max="11" width="34.42578125" hidden="1" customWidth="1"/>
    <col min="12" max="14" width="34.42578125" customWidth="1"/>
    <col min="15" max="16" width="34.42578125" hidden="1" customWidth="1"/>
    <col min="17" max="17" width="34.42578125" customWidth="1"/>
  </cols>
  <sheetData>
    <row r="1" spans="1:16" x14ac:dyDescent="0.25">
      <c r="A1" s="1"/>
      <c r="B1" s="2"/>
      <c r="C1" s="1"/>
      <c r="D1" s="1"/>
      <c r="E1" s="1"/>
      <c r="F1" s="1"/>
      <c r="G1" s="3" t="s">
        <v>0</v>
      </c>
      <c r="H1" s="1"/>
      <c r="I1" s="1"/>
      <c r="J1" s="1"/>
    </row>
    <row r="2" spans="1:16" x14ac:dyDescent="0.25">
      <c r="A2" s="1"/>
      <c r="B2" s="2"/>
      <c r="C2" s="2"/>
      <c r="D2" s="2"/>
      <c r="E2" s="4"/>
      <c r="F2" s="1"/>
      <c r="G2" s="5" t="s">
        <v>1</v>
      </c>
      <c r="H2" s="1"/>
      <c r="I2" s="1"/>
      <c r="J2" s="1"/>
    </row>
    <row r="3" spans="1:16" x14ac:dyDescent="0.25">
      <c r="A3" s="1"/>
      <c r="B3" s="2"/>
      <c r="C3" s="2"/>
      <c r="D3" s="2"/>
      <c r="E3" s="4"/>
      <c r="F3" s="1"/>
      <c r="G3" s="1"/>
      <c r="H3" s="1"/>
      <c r="I3" s="1"/>
      <c r="J3" s="1"/>
    </row>
    <row r="4" spans="1:16" x14ac:dyDescent="0.25">
      <c r="A4" s="6" t="s">
        <v>2</v>
      </c>
      <c r="B4" s="28"/>
      <c r="C4" s="29"/>
      <c r="D4" s="29"/>
      <c r="E4" s="30"/>
      <c r="F4" s="1"/>
      <c r="G4" s="1"/>
      <c r="H4" s="1"/>
      <c r="I4" s="1"/>
      <c r="J4" s="1"/>
      <c r="O4">
        <v>5689619</v>
      </c>
      <c r="P4">
        <v>11.3</v>
      </c>
    </row>
    <row r="5" spans="1:16" x14ac:dyDescent="0.25">
      <c r="A5" s="6" t="s">
        <v>3</v>
      </c>
      <c r="B5" s="31"/>
      <c r="C5" s="32"/>
      <c r="D5" s="32"/>
      <c r="E5" s="33"/>
      <c r="F5" s="1"/>
      <c r="G5" s="1"/>
      <c r="H5" s="1"/>
      <c r="I5" s="1"/>
      <c r="J5" s="1"/>
      <c r="O5">
        <v>3995396</v>
      </c>
      <c r="P5">
        <v>27</v>
      </c>
    </row>
    <row r="6" spans="1:16" x14ac:dyDescent="0.25">
      <c r="A6" s="6" t="s">
        <v>4</v>
      </c>
      <c r="B6" s="28"/>
      <c r="C6" s="29"/>
      <c r="D6" s="29"/>
      <c r="E6" s="30"/>
      <c r="F6" s="1"/>
      <c r="G6" s="1"/>
      <c r="H6" s="1"/>
      <c r="I6" s="1"/>
      <c r="J6" s="1"/>
      <c r="O6">
        <v>3449343</v>
      </c>
      <c r="P6">
        <v>24</v>
      </c>
    </row>
    <row r="7" spans="1:16" x14ac:dyDescent="0.25">
      <c r="A7" s="6" t="s">
        <v>5</v>
      </c>
      <c r="B7" s="28"/>
      <c r="C7" s="29"/>
      <c r="D7" s="29"/>
      <c r="E7" s="30"/>
      <c r="F7" s="1"/>
      <c r="G7" s="1"/>
      <c r="H7" s="1"/>
      <c r="I7" s="1"/>
      <c r="J7" s="1"/>
      <c r="O7">
        <v>5286441</v>
      </c>
      <c r="P7">
        <v>1.7</v>
      </c>
    </row>
    <row r="8" spans="1:16" x14ac:dyDescent="0.25">
      <c r="A8" s="7" t="s">
        <v>6</v>
      </c>
      <c r="B8" s="28"/>
      <c r="C8" s="29"/>
      <c r="D8" s="29"/>
      <c r="E8" s="30"/>
      <c r="F8" s="1"/>
      <c r="G8" s="1"/>
      <c r="H8" s="1"/>
      <c r="I8" s="1"/>
      <c r="J8" s="1"/>
      <c r="O8">
        <v>7619238</v>
      </c>
      <c r="P8">
        <v>3.3</v>
      </c>
    </row>
    <row r="9" spans="1:16" x14ac:dyDescent="0.25">
      <c r="A9" s="7" t="s">
        <v>7</v>
      </c>
      <c r="B9" s="28"/>
      <c r="C9" s="29"/>
      <c r="D9" s="29"/>
      <c r="E9" s="30"/>
      <c r="F9" s="1"/>
      <c r="G9" s="1"/>
      <c r="H9" s="1"/>
      <c r="I9" s="1"/>
      <c r="J9" s="1"/>
      <c r="O9">
        <v>2517237</v>
      </c>
      <c r="P9">
        <v>5</v>
      </c>
    </row>
    <row r="10" spans="1:16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O10">
        <v>9744428</v>
      </c>
      <c r="P10">
        <v>1</v>
      </c>
    </row>
    <row r="11" spans="1:16" x14ac:dyDescent="0.25">
      <c r="A11" s="5" t="s">
        <v>8</v>
      </c>
      <c r="B11" s="1"/>
      <c r="C11" s="1"/>
      <c r="D11" s="1"/>
      <c r="E11" s="1"/>
      <c r="F11" s="1"/>
      <c r="G11" s="1"/>
      <c r="H11" s="1"/>
      <c r="I11" s="1"/>
      <c r="J11" s="1"/>
      <c r="O11">
        <v>5293808</v>
      </c>
      <c r="P11">
        <v>0.89</v>
      </c>
    </row>
    <row r="12" spans="1:16" ht="45" x14ac:dyDescent="0.25">
      <c r="A12" s="10" t="s">
        <v>9</v>
      </c>
      <c r="B12" s="10" t="s">
        <v>33</v>
      </c>
      <c r="C12" s="10" t="s">
        <v>34</v>
      </c>
      <c r="E12" s="1"/>
      <c r="F12" s="1"/>
      <c r="G12" s="1"/>
      <c r="H12" s="1"/>
      <c r="I12" s="1"/>
      <c r="J12" s="1"/>
      <c r="O12">
        <v>3762482</v>
      </c>
      <c r="P12">
        <v>3.5</v>
      </c>
    </row>
    <row r="13" spans="1:16" ht="18" customHeight="1" x14ac:dyDescent="0.25">
      <c r="A13" s="11" t="s">
        <v>10</v>
      </c>
      <c r="B13" s="12"/>
      <c r="C13" s="13"/>
      <c r="D13" s="25" t="str">
        <f>IF(B13=ISBLANK(ok),"OK",IF(B13&lt;K13+0.00001,"OK","Vámi uváděná kapacita je vyšší než, která je uvedena v Síti sociálních služeb SK 2020"))</f>
        <v>OK</v>
      </c>
      <c r="F13" s="1"/>
      <c r="G13" s="1"/>
      <c r="H13" s="1"/>
      <c r="I13" s="1"/>
      <c r="J13" s="1"/>
      <c r="K13" t="e">
        <f>VLOOKUP(B7,O:P,2,0)</f>
        <v>#N/A</v>
      </c>
      <c r="O13">
        <v>2478337</v>
      </c>
      <c r="P13">
        <v>0.74</v>
      </c>
    </row>
    <row r="14" spans="1:16" ht="18" customHeight="1" x14ac:dyDescent="0.25">
      <c r="A14" s="11" t="s">
        <v>11</v>
      </c>
      <c r="B14" s="12"/>
      <c r="C14" s="13"/>
      <c r="D14" s="25" t="str">
        <f>IF(B14=ISBLANK(ok),"OK",IF(B14&lt;K14+0.0001,"OK","Vámi uváděná kapacita je vyšší než, která je uvedena v Síti sociálních služeb SK 2020"))</f>
        <v>OK</v>
      </c>
      <c r="F14" s="1"/>
      <c r="G14" s="1"/>
      <c r="H14" s="1"/>
      <c r="I14" s="1"/>
      <c r="J14" s="1"/>
      <c r="K14" t="e">
        <f>VLOOKUP(B7,O:P,2,0)</f>
        <v>#N/A</v>
      </c>
      <c r="O14">
        <v>2306308</v>
      </c>
      <c r="P14">
        <v>1.2</v>
      </c>
    </row>
    <row r="15" spans="1:16" x14ac:dyDescent="0.25">
      <c r="A15" s="14" t="s">
        <v>12</v>
      </c>
      <c r="B15" s="14">
        <f>SUM(B13:B14)</f>
        <v>0</v>
      </c>
      <c r="C15" s="14"/>
      <c r="D15" s="1"/>
      <c r="E15" s="1"/>
      <c r="F15" s="1"/>
      <c r="G15" s="1"/>
      <c r="H15" s="1"/>
      <c r="I15" s="1"/>
      <c r="J15" s="1"/>
      <c r="O15">
        <v>7038189</v>
      </c>
      <c r="P15">
        <v>6.5</v>
      </c>
    </row>
    <row r="16" spans="1:16" x14ac:dyDescent="0.25">
      <c r="A16" s="34" t="s">
        <v>13</v>
      </c>
      <c r="B16" s="34"/>
      <c r="C16" s="34"/>
      <c r="D16" s="34"/>
      <c r="E16" s="34"/>
      <c r="F16" s="34"/>
      <c r="G16" s="34"/>
      <c r="H16" s="34"/>
      <c r="I16" s="34"/>
      <c r="J16" s="34"/>
      <c r="O16">
        <v>4224505</v>
      </c>
      <c r="P16">
        <v>57</v>
      </c>
    </row>
    <row r="17" spans="1:16" ht="52.5" customHeight="1" x14ac:dyDescent="0.25">
      <c r="A17" s="35" t="s">
        <v>32</v>
      </c>
      <c r="B17" s="35"/>
      <c r="C17" s="35"/>
      <c r="D17" s="35"/>
      <c r="E17" s="35"/>
      <c r="F17" s="35"/>
      <c r="G17" s="35"/>
      <c r="H17" s="35"/>
      <c r="I17" s="35"/>
      <c r="J17" s="35"/>
      <c r="O17">
        <v>2467904</v>
      </c>
      <c r="P17">
        <v>3.5</v>
      </c>
    </row>
    <row r="18" spans="1:16" ht="12.75" customHeight="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O18">
        <v>9858212</v>
      </c>
      <c r="P18">
        <v>1.49</v>
      </c>
    </row>
    <row r="19" spans="1:16" x14ac:dyDescent="0.25">
      <c r="A19" s="5" t="s">
        <v>14</v>
      </c>
      <c r="B19" s="1"/>
      <c r="C19" s="1"/>
      <c r="D19" s="1"/>
      <c r="E19" s="1"/>
      <c r="F19" s="1"/>
      <c r="G19" s="1"/>
      <c r="H19" s="1"/>
      <c r="I19" s="1"/>
      <c r="J19" s="1"/>
      <c r="O19">
        <v>4294407</v>
      </c>
      <c r="P19">
        <v>3.95</v>
      </c>
    </row>
    <row r="20" spans="1:16" ht="50.25" customHeight="1" x14ac:dyDescent="0.25">
      <c r="A20" s="17" t="s">
        <v>15</v>
      </c>
      <c r="B20" s="17" t="s">
        <v>16</v>
      </c>
      <c r="C20" s="17" t="s">
        <v>17</v>
      </c>
      <c r="D20" s="17" t="s">
        <v>18</v>
      </c>
      <c r="E20" s="1"/>
      <c r="F20" s="1"/>
      <c r="G20" s="1"/>
      <c r="H20" s="1"/>
      <c r="I20" s="1"/>
      <c r="J20" s="1"/>
      <c r="O20">
        <v>8245137</v>
      </c>
      <c r="P20">
        <v>7</v>
      </c>
    </row>
    <row r="21" spans="1:16" ht="18" customHeight="1" x14ac:dyDescent="0.25">
      <c r="A21" s="18"/>
      <c r="B21" s="19"/>
      <c r="C21" s="20"/>
      <c r="D21" s="20"/>
      <c r="E21" s="21" t="str">
        <f>IF(B21&lt;&gt;(C21+D21),"celková hodnota indikátorů se nerovná rozvržení do jednotlivých let!!!","OK")</f>
        <v>OK</v>
      </c>
      <c r="F21" s="1"/>
      <c r="G21" s="1"/>
      <c r="H21" s="1"/>
      <c r="I21" s="1"/>
      <c r="J21" s="1"/>
      <c r="O21">
        <v>3984480</v>
      </c>
      <c r="P21">
        <v>3.5</v>
      </c>
    </row>
    <row r="22" spans="1:16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O22">
        <v>6733098</v>
      </c>
      <c r="P22">
        <v>12</v>
      </c>
    </row>
    <row r="23" spans="1:16" ht="34.5" customHeight="1" x14ac:dyDescent="0.25">
      <c r="A23" s="35" t="s">
        <v>19</v>
      </c>
      <c r="B23" s="35"/>
      <c r="C23" s="35"/>
      <c r="D23" s="35"/>
      <c r="E23" s="35"/>
      <c r="F23" s="35"/>
      <c r="G23" s="35"/>
      <c r="H23" s="35"/>
      <c r="I23" s="35"/>
      <c r="J23" s="35"/>
      <c r="O23">
        <v>5513149</v>
      </c>
      <c r="P23">
        <v>3</v>
      </c>
    </row>
    <row r="24" spans="1:16" ht="33.75" customHeight="1" x14ac:dyDescent="0.25">
      <c r="A24" s="35" t="s">
        <v>20</v>
      </c>
      <c r="B24" s="35"/>
      <c r="C24" s="35"/>
      <c r="D24" s="35"/>
      <c r="E24" s="35"/>
      <c r="F24" s="35"/>
      <c r="G24" s="35"/>
      <c r="H24" s="35"/>
      <c r="I24" s="35"/>
      <c r="J24" s="35"/>
      <c r="O24">
        <v>5003673</v>
      </c>
      <c r="P24">
        <v>0.78</v>
      </c>
    </row>
    <row r="25" spans="1:16" ht="18.75" customHeight="1" x14ac:dyDescent="0.25">
      <c r="A25" s="36" t="s">
        <v>21</v>
      </c>
      <c r="B25" s="36"/>
      <c r="C25" s="36"/>
      <c r="D25" s="36"/>
      <c r="E25" s="36"/>
      <c r="F25" s="36"/>
      <c r="G25" s="36"/>
      <c r="H25" s="36"/>
      <c r="I25" s="36"/>
      <c r="J25" s="36"/>
      <c r="O25">
        <v>5808925</v>
      </c>
      <c r="P25">
        <v>1</v>
      </c>
    </row>
    <row r="26" spans="1:16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O26">
        <v>3786459</v>
      </c>
      <c r="P26">
        <v>40</v>
      </c>
    </row>
    <row r="27" spans="1:16" x14ac:dyDescent="0.25">
      <c r="A27" s="3" t="s">
        <v>22</v>
      </c>
      <c r="B27" s="1"/>
      <c r="C27" s="1"/>
      <c r="D27" s="1"/>
      <c r="E27" s="1"/>
      <c r="F27" s="1"/>
      <c r="G27" s="1"/>
      <c r="H27" s="1"/>
      <c r="I27" s="1"/>
      <c r="J27" s="1"/>
      <c r="O27">
        <v>9590483</v>
      </c>
      <c r="P27">
        <v>0.75</v>
      </c>
    </row>
    <row r="28" spans="1:16" x14ac:dyDescent="0.25">
      <c r="A28" s="10" t="s">
        <v>9</v>
      </c>
      <c r="B28" s="10" t="s">
        <v>23</v>
      </c>
      <c r="C28" s="1"/>
      <c r="D28" s="1"/>
      <c r="E28" s="1"/>
      <c r="F28" s="1"/>
      <c r="G28" s="1"/>
      <c r="H28" s="1"/>
      <c r="I28" s="1"/>
      <c r="J28" s="1"/>
      <c r="O28">
        <v>5433195</v>
      </c>
      <c r="P28">
        <v>9</v>
      </c>
    </row>
    <row r="29" spans="1:16" ht="18" customHeight="1" x14ac:dyDescent="0.25">
      <c r="A29" s="11" t="s">
        <v>10</v>
      </c>
      <c r="B29" s="23"/>
      <c r="C29" s="1"/>
      <c r="D29" s="1"/>
      <c r="E29" s="1"/>
      <c r="F29" s="1"/>
      <c r="G29" s="1"/>
      <c r="H29" s="1"/>
      <c r="I29" s="1"/>
      <c r="J29" s="1"/>
      <c r="O29">
        <v>2513818</v>
      </c>
      <c r="P29">
        <v>4.7</v>
      </c>
    </row>
    <row r="30" spans="1:16" ht="18" customHeight="1" x14ac:dyDescent="0.25">
      <c r="A30" s="11" t="s">
        <v>11</v>
      </c>
      <c r="B30" s="23"/>
      <c r="C30" s="1"/>
      <c r="D30" s="1"/>
      <c r="E30" s="1"/>
      <c r="F30" s="1"/>
      <c r="G30" s="1"/>
      <c r="H30" s="1"/>
      <c r="I30" s="1"/>
      <c r="J30" s="1"/>
      <c r="O30">
        <v>8388548</v>
      </c>
      <c r="P30">
        <v>2.65</v>
      </c>
    </row>
    <row r="31" spans="1:16" ht="20.25" customHeight="1" x14ac:dyDescent="0.25">
      <c r="A31" s="10" t="s">
        <v>12</v>
      </c>
      <c r="B31" s="24">
        <f>SUM(B29:B30)</f>
        <v>0</v>
      </c>
      <c r="C31" s="1"/>
      <c r="D31" s="1"/>
      <c r="E31" s="1"/>
      <c r="F31" s="1"/>
      <c r="G31" s="1"/>
      <c r="H31" s="1"/>
      <c r="I31" s="1"/>
      <c r="J31" s="1"/>
      <c r="O31">
        <v>2016414</v>
      </c>
      <c r="P31">
        <v>0.52</v>
      </c>
    </row>
    <row r="32" spans="1:16" ht="43.5" customHeight="1" x14ac:dyDescent="0.25">
      <c r="A32" s="26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O32">
        <v>7485803</v>
      </c>
      <c r="P32">
        <v>1</v>
      </c>
    </row>
    <row r="33" spans="15:16" x14ac:dyDescent="0.25">
      <c r="O33">
        <v>1293672</v>
      </c>
      <c r="P33">
        <v>0.5</v>
      </c>
    </row>
    <row r="34" spans="15:16" x14ac:dyDescent="0.25">
      <c r="O34">
        <v>1685503</v>
      </c>
      <c r="P34">
        <v>4.5199999999999996</v>
      </c>
    </row>
    <row r="35" spans="15:16" x14ac:dyDescent="0.25">
      <c r="O35">
        <v>5378423</v>
      </c>
      <c r="P35">
        <v>0.6</v>
      </c>
    </row>
    <row r="36" spans="15:16" x14ac:dyDescent="0.25">
      <c r="O36">
        <v>1388181</v>
      </c>
      <c r="P36">
        <v>4</v>
      </c>
    </row>
    <row r="37" spans="15:16" x14ac:dyDescent="0.25">
      <c r="O37">
        <v>2530271</v>
      </c>
      <c r="P37">
        <v>18.2</v>
      </c>
    </row>
    <row r="38" spans="15:16" x14ac:dyDescent="0.25">
      <c r="O38">
        <v>6899592</v>
      </c>
      <c r="P38">
        <v>4</v>
      </c>
    </row>
    <row r="39" spans="15:16" x14ac:dyDescent="0.25">
      <c r="O39">
        <v>3044566</v>
      </c>
      <c r="P39">
        <v>14.31</v>
      </c>
    </row>
    <row r="40" spans="15:16" x14ac:dyDescent="0.25">
      <c r="O40">
        <v>5904721</v>
      </c>
      <c r="P40">
        <v>20.5</v>
      </c>
    </row>
    <row r="41" spans="15:16" x14ac:dyDescent="0.25">
      <c r="O41">
        <v>4134002</v>
      </c>
      <c r="P41">
        <v>24</v>
      </c>
    </row>
    <row r="42" spans="15:16" x14ac:dyDescent="0.25">
      <c r="O42">
        <v>1106219</v>
      </c>
      <c r="P42">
        <v>1.2</v>
      </c>
    </row>
    <row r="43" spans="15:16" x14ac:dyDescent="0.25">
      <c r="O43">
        <v>2846826</v>
      </c>
      <c r="P43">
        <v>2.95</v>
      </c>
    </row>
    <row r="44" spans="15:16" x14ac:dyDescent="0.25">
      <c r="O44">
        <v>9321014</v>
      </c>
      <c r="P44">
        <v>46</v>
      </c>
    </row>
    <row r="45" spans="15:16" x14ac:dyDescent="0.25">
      <c r="O45">
        <v>9983492</v>
      </c>
      <c r="P45">
        <v>2</v>
      </c>
    </row>
    <row r="46" spans="15:16" x14ac:dyDescent="0.25">
      <c r="O46">
        <v>3754014</v>
      </c>
      <c r="P46">
        <v>2.72</v>
      </c>
    </row>
    <row r="47" spans="15:16" x14ac:dyDescent="0.25">
      <c r="O47">
        <v>1792050</v>
      </c>
      <c r="P47">
        <v>46</v>
      </c>
    </row>
    <row r="48" spans="15:16" x14ac:dyDescent="0.25">
      <c r="O48">
        <v>5909265</v>
      </c>
      <c r="P48">
        <v>5</v>
      </c>
    </row>
    <row r="49" spans="15:16" x14ac:dyDescent="0.25">
      <c r="O49">
        <v>1083245</v>
      </c>
      <c r="P49">
        <v>1.04</v>
      </c>
    </row>
    <row r="50" spans="15:16" x14ac:dyDescent="0.25">
      <c r="O50">
        <v>5924626</v>
      </c>
      <c r="P50">
        <v>7</v>
      </c>
    </row>
    <row r="51" spans="15:16" x14ac:dyDescent="0.25">
      <c r="O51">
        <v>9453230</v>
      </c>
      <c r="P51">
        <v>27</v>
      </c>
    </row>
    <row r="52" spans="15:16" x14ac:dyDescent="0.25">
      <c r="O52">
        <v>7727959</v>
      </c>
      <c r="P52">
        <v>6.75</v>
      </c>
    </row>
    <row r="53" spans="15:16" x14ac:dyDescent="0.25">
      <c r="O53">
        <v>7829424</v>
      </c>
      <c r="P53">
        <v>3</v>
      </c>
    </row>
    <row r="54" spans="15:16" x14ac:dyDescent="0.25">
      <c r="O54">
        <v>6946625</v>
      </c>
      <c r="P54">
        <v>21</v>
      </c>
    </row>
    <row r="55" spans="15:16" x14ac:dyDescent="0.25">
      <c r="O55">
        <v>1412381</v>
      </c>
      <c r="P55">
        <v>2.8</v>
      </c>
    </row>
    <row r="56" spans="15:16" x14ac:dyDescent="0.25">
      <c r="O56">
        <v>1951334</v>
      </c>
      <c r="P56">
        <v>11</v>
      </c>
    </row>
    <row r="57" spans="15:16" x14ac:dyDescent="0.25">
      <c r="O57">
        <v>8677202</v>
      </c>
      <c r="P57">
        <v>2.2000000000000002</v>
      </c>
    </row>
    <row r="58" spans="15:16" x14ac:dyDescent="0.25">
      <c r="O58">
        <v>5520871</v>
      </c>
      <c r="P58">
        <v>1</v>
      </c>
    </row>
    <row r="59" spans="15:16" x14ac:dyDescent="0.25">
      <c r="O59">
        <v>5261501</v>
      </c>
      <c r="P59">
        <v>1</v>
      </c>
    </row>
    <row r="60" spans="15:16" x14ac:dyDescent="0.25">
      <c r="O60">
        <v>5877715</v>
      </c>
      <c r="P60">
        <v>4.5</v>
      </c>
    </row>
    <row r="61" spans="15:16" x14ac:dyDescent="0.25">
      <c r="O61">
        <v>2656881</v>
      </c>
      <c r="P61">
        <v>5.5</v>
      </c>
    </row>
    <row r="62" spans="15:16" x14ac:dyDescent="0.25">
      <c r="O62">
        <v>4206859</v>
      </c>
      <c r="P62">
        <v>62</v>
      </c>
    </row>
    <row r="63" spans="15:16" x14ac:dyDescent="0.25">
      <c r="O63">
        <v>3521694</v>
      </c>
      <c r="P63">
        <v>22</v>
      </c>
    </row>
    <row r="64" spans="15:16" x14ac:dyDescent="0.25">
      <c r="O64">
        <v>8025005</v>
      </c>
      <c r="P64">
        <v>6.5</v>
      </c>
    </row>
    <row r="65" spans="15:16" x14ac:dyDescent="0.25">
      <c r="O65">
        <v>3397992</v>
      </c>
      <c r="P65">
        <v>0.91</v>
      </c>
    </row>
    <row r="66" spans="15:16" x14ac:dyDescent="0.25">
      <c r="O66">
        <v>8284453</v>
      </c>
      <c r="P66">
        <v>6.36</v>
      </c>
    </row>
    <row r="67" spans="15:16" x14ac:dyDescent="0.25">
      <c r="O67">
        <v>5685092</v>
      </c>
      <c r="P67">
        <v>2.6</v>
      </c>
    </row>
    <row r="68" spans="15:16" x14ac:dyDescent="0.25">
      <c r="O68">
        <v>4329819</v>
      </c>
      <c r="P68">
        <v>8.23</v>
      </c>
    </row>
    <row r="69" spans="15:16" x14ac:dyDescent="0.25">
      <c r="O69">
        <v>1876631</v>
      </c>
      <c r="P69">
        <v>2.2999999999999998</v>
      </c>
    </row>
    <row r="70" spans="15:16" x14ac:dyDescent="0.25">
      <c r="O70">
        <v>5687301</v>
      </c>
      <c r="P70">
        <v>4.4400000000000004</v>
      </c>
    </row>
    <row r="71" spans="15:16" x14ac:dyDescent="0.25">
      <c r="O71">
        <v>8472463</v>
      </c>
      <c r="P71">
        <v>2.1</v>
      </c>
    </row>
    <row r="72" spans="15:16" x14ac:dyDescent="0.25">
      <c r="O72">
        <v>1250666</v>
      </c>
      <c r="P72">
        <v>44</v>
      </c>
    </row>
    <row r="73" spans="15:16" x14ac:dyDescent="0.25">
      <c r="O73">
        <v>5360851</v>
      </c>
      <c r="P73">
        <v>6</v>
      </c>
    </row>
    <row r="74" spans="15:16" x14ac:dyDescent="0.25">
      <c r="O74">
        <v>8838009</v>
      </c>
      <c r="P74">
        <v>20</v>
      </c>
    </row>
    <row r="75" spans="15:16" x14ac:dyDescent="0.25">
      <c r="O75">
        <v>2350855</v>
      </c>
      <c r="P75">
        <v>7</v>
      </c>
    </row>
    <row r="76" spans="15:16" x14ac:dyDescent="0.25">
      <c r="O76">
        <v>8414595</v>
      </c>
      <c r="P76">
        <v>4.17</v>
      </c>
    </row>
    <row r="77" spans="15:16" x14ac:dyDescent="0.25">
      <c r="O77">
        <v>4595988</v>
      </c>
      <c r="P77">
        <v>1.4</v>
      </c>
    </row>
    <row r="78" spans="15:16" x14ac:dyDescent="0.25">
      <c r="O78">
        <v>4571847</v>
      </c>
      <c r="P78">
        <v>5.0999999999999996</v>
      </c>
    </row>
    <row r="79" spans="15:16" x14ac:dyDescent="0.25">
      <c r="O79">
        <v>4514392</v>
      </c>
      <c r="P79">
        <v>2.0699999999999998</v>
      </c>
    </row>
    <row r="80" spans="15:16" x14ac:dyDescent="0.25">
      <c r="O80">
        <v>9608290</v>
      </c>
      <c r="P80">
        <v>1.5</v>
      </c>
    </row>
    <row r="81" spans="15:16" x14ac:dyDescent="0.25">
      <c r="O81">
        <v>7589579</v>
      </c>
      <c r="P81">
        <v>2.0499999999999998</v>
      </c>
    </row>
    <row r="82" spans="15:16" x14ac:dyDescent="0.25">
      <c r="O82">
        <v>2245564</v>
      </c>
      <c r="P82">
        <v>1.05</v>
      </c>
    </row>
    <row r="83" spans="15:16" x14ac:dyDescent="0.25">
      <c r="O83">
        <v>6732567</v>
      </c>
      <c r="P83">
        <v>7</v>
      </c>
    </row>
    <row r="84" spans="15:16" x14ac:dyDescent="0.25">
      <c r="O84">
        <v>5328826</v>
      </c>
      <c r="P84">
        <v>1</v>
      </c>
    </row>
    <row r="85" spans="15:16" x14ac:dyDescent="0.25">
      <c r="O85">
        <v>4784957</v>
      </c>
      <c r="P85">
        <v>42</v>
      </c>
    </row>
    <row r="86" spans="15:16" x14ac:dyDescent="0.25">
      <c r="O86">
        <v>9900930</v>
      </c>
      <c r="P86">
        <v>4.0999999999999996</v>
      </c>
    </row>
    <row r="87" spans="15:16" x14ac:dyDescent="0.25">
      <c r="O87">
        <v>8834319</v>
      </c>
      <c r="P87">
        <v>2</v>
      </c>
    </row>
    <row r="88" spans="15:16" x14ac:dyDescent="0.25">
      <c r="O88">
        <v>7058421</v>
      </c>
      <c r="P88">
        <v>3.4</v>
      </c>
    </row>
    <row r="89" spans="15:16" x14ac:dyDescent="0.25">
      <c r="O89">
        <v>2017666</v>
      </c>
      <c r="P89">
        <v>6.4</v>
      </c>
    </row>
    <row r="90" spans="15:16" x14ac:dyDescent="0.25">
      <c r="O90">
        <v>2199417</v>
      </c>
      <c r="P90">
        <v>2</v>
      </c>
    </row>
    <row r="91" spans="15:16" x14ac:dyDescent="0.25">
      <c r="O91">
        <v>7671518</v>
      </c>
      <c r="P91">
        <v>8.41</v>
      </c>
    </row>
    <row r="92" spans="15:16" x14ac:dyDescent="0.25">
      <c r="O92">
        <v>6318138</v>
      </c>
      <c r="P92">
        <v>14.26</v>
      </c>
    </row>
    <row r="93" spans="15:16" x14ac:dyDescent="0.25">
      <c r="O93">
        <v>8227522</v>
      </c>
      <c r="P93">
        <v>5.9</v>
      </c>
    </row>
    <row r="94" spans="15:16" x14ac:dyDescent="0.25">
      <c r="O94">
        <v>9892800</v>
      </c>
      <c r="P94">
        <v>0.5</v>
      </c>
    </row>
    <row r="95" spans="15:16" x14ac:dyDescent="0.25">
      <c r="O95">
        <v>6563563</v>
      </c>
      <c r="P95">
        <v>2.9</v>
      </c>
    </row>
    <row r="96" spans="15:16" x14ac:dyDescent="0.25">
      <c r="O96">
        <v>2667652</v>
      </c>
      <c r="P96">
        <v>2.86</v>
      </c>
    </row>
    <row r="97" spans="15:16" x14ac:dyDescent="0.25">
      <c r="O97">
        <v>2304479</v>
      </c>
      <c r="P97">
        <v>3.6</v>
      </c>
    </row>
    <row r="98" spans="15:16" x14ac:dyDescent="0.25">
      <c r="O98">
        <v>6554374</v>
      </c>
      <c r="P98">
        <v>3.85</v>
      </c>
    </row>
    <row r="99" spans="15:16" x14ac:dyDescent="0.25">
      <c r="O99">
        <v>5532702</v>
      </c>
      <c r="P99">
        <v>3.5</v>
      </c>
    </row>
    <row r="100" spans="15:16" x14ac:dyDescent="0.25">
      <c r="O100">
        <v>8034777</v>
      </c>
      <c r="P100">
        <v>10.7</v>
      </c>
    </row>
    <row r="101" spans="15:16" x14ac:dyDescent="0.25">
      <c r="O101">
        <v>3074336</v>
      </c>
      <c r="P101">
        <v>58</v>
      </c>
    </row>
    <row r="102" spans="15:16" x14ac:dyDescent="0.25">
      <c r="O102">
        <v>9033762</v>
      </c>
      <c r="P102">
        <v>3.27</v>
      </c>
    </row>
  </sheetData>
  <mergeCells count="12">
    <mergeCell ref="A32:J32"/>
    <mergeCell ref="B4:E4"/>
    <mergeCell ref="B5:E5"/>
    <mergeCell ref="B6:E6"/>
    <mergeCell ref="B7:E7"/>
    <mergeCell ref="B8:E8"/>
    <mergeCell ref="B9:E9"/>
    <mergeCell ref="A16:J16"/>
    <mergeCell ref="A17:J17"/>
    <mergeCell ref="A23:J23"/>
    <mergeCell ref="A24:J24"/>
    <mergeCell ref="A25:J25"/>
  </mergeCells>
  <conditionalFormatting sqref="D13:D14">
    <cfRule type="containsText" dxfId="1" priority="2" operator="containsText" text="#NENÍ_K_DISPOZICI">
      <formula>NOT(ISERROR(SEARCH("#NENÍ_K_DISPOZICI",D13)))</formula>
    </cfRule>
    <cfRule type="cellIs" dxfId="0" priority="1" operator="equal">
      <formula>#N/A</formula>
    </cfRule>
  </conditionalFormatting>
  <pageMargins left="0.7" right="0.7" top="0.78740157499999996" bottom="0.78740157499999996" header="0.3" footer="0.3"/>
  <pageSetup paperSize="9" scale="5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57" yWindow="198" count="1">
        <x14:dataValidation type="list" allowBlank="1" showInputMessage="1" showErrorMessage="1" prompt="Vyberte ze seznamu ">
          <x14:formula1>
            <xm:f>List2!$A$1:$A$7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5" sqref="E15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priloha2</vt:lpstr>
      <vt:lpstr>List2</vt:lpstr>
      <vt:lpstr>priloha2!Oblast_tisku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Sysel Josef</dc:creator>
  <cp:lastModifiedBy>Sysel Josef</cp:lastModifiedBy>
  <cp:lastPrinted>2019-09-02T12:46:43Z</cp:lastPrinted>
  <dcterms:created xsi:type="dcterms:W3CDTF">2019-09-02T12:36:23Z</dcterms:created>
  <dcterms:modified xsi:type="dcterms:W3CDTF">2019-09-11T06:20:45Z</dcterms:modified>
</cp:coreProperties>
</file>