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askova\Documents\ROZPOČET\ÚPRAVY - ROZPOČTU\2024 - úprava rozpočtu\0. úprava\Vyvěšení\"/>
    </mc:Choice>
  </mc:AlternateContent>
  <xr:revisionPtr revIDLastSave="0" documentId="13_ncr:1_{B72C2D67-C6C2-4479-BBFD-5D2875E8F965}" xr6:coauthVersionLast="47" xr6:coauthVersionMax="47" xr10:uidLastSave="{00000000-0000-0000-0000-000000000000}"/>
  <bookViews>
    <workbookView xWindow="-120" yWindow="-120" windowWidth="29040" windowHeight="15840" activeTab="10" xr2:uid="{2764C45C-F3F2-4DEA-BEB5-F406E1DD162F}"/>
  </bookViews>
  <sheets>
    <sheet name="3112" sheetId="1" r:id="rId1"/>
    <sheet name="3114" sheetId="2" r:id="rId2"/>
    <sheet name="3121" sheetId="3" r:id="rId3"/>
    <sheet name="3122" sheetId="4" r:id="rId4"/>
    <sheet name="3123" sheetId="5" r:id="rId5"/>
    <sheet name="3125" sheetId="6" r:id="rId6"/>
    <sheet name="3133" sheetId="7" r:id="rId7"/>
    <sheet name="3146" sheetId="8" r:id="rId8"/>
    <sheet name="3231" sheetId="9" r:id="rId9"/>
    <sheet name="3294" sheetId="10" r:id="rId10"/>
    <sheet name="3421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3" i="11" l="1"/>
  <c r="N154" i="11" s="1"/>
  <c r="M153" i="11"/>
  <c r="M154" i="11" s="1"/>
  <c r="L153" i="11"/>
  <c r="L154" i="11" s="1"/>
  <c r="K153" i="11"/>
  <c r="K154" i="11" s="1"/>
  <c r="J153" i="11"/>
  <c r="J154" i="11" s="1"/>
  <c r="I153" i="11"/>
  <c r="I154" i="11" s="1"/>
  <c r="H153" i="11"/>
  <c r="H154" i="11" s="1"/>
  <c r="G153" i="11"/>
  <c r="G154" i="11" s="1"/>
  <c r="F153" i="11"/>
  <c r="F154" i="11" s="1"/>
  <c r="E153" i="11"/>
  <c r="E154" i="11" s="1"/>
  <c r="D153" i="11"/>
  <c r="D154" i="11" s="1"/>
  <c r="C153" i="11"/>
  <c r="C154" i="11" s="1"/>
  <c r="N140" i="11"/>
  <c r="N141" i="11" s="1"/>
  <c r="M140" i="11"/>
  <c r="M141" i="11" s="1"/>
  <c r="L140" i="11"/>
  <c r="L141" i="11" s="1"/>
  <c r="K140" i="11"/>
  <c r="K141" i="11" s="1"/>
  <c r="J140" i="11"/>
  <c r="J141" i="11" s="1"/>
  <c r="I140" i="11"/>
  <c r="I141" i="11" s="1"/>
  <c r="H140" i="11"/>
  <c r="H141" i="11" s="1"/>
  <c r="G140" i="11"/>
  <c r="G141" i="11" s="1"/>
  <c r="F140" i="11"/>
  <c r="F141" i="11" s="1"/>
  <c r="E140" i="11"/>
  <c r="E141" i="11" s="1"/>
  <c r="D140" i="11"/>
  <c r="D141" i="11" s="1"/>
  <c r="C140" i="11"/>
  <c r="C141" i="11" s="1"/>
  <c r="N127" i="11"/>
  <c r="N128" i="11" s="1"/>
  <c r="M127" i="11"/>
  <c r="M128" i="11" s="1"/>
  <c r="L127" i="11"/>
  <c r="L128" i="11" s="1"/>
  <c r="K127" i="11"/>
  <c r="K128" i="11" s="1"/>
  <c r="J127" i="11"/>
  <c r="J128" i="11" s="1"/>
  <c r="I127" i="11"/>
  <c r="I128" i="11" s="1"/>
  <c r="H127" i="11"/>
  <c r="H128" i="11" s="1"/>
  <c r="G127" i="11"/>
  <c r="G128" i="11" s="1"/>
  <c r="F127" i="11"/>
  <c r="F128" i="11" s="1"/>
  <c r="E127" i="11"/>
  <c r="E128" i="11" s="1"/>
  <c r="D127" i="11"/>
  <c r="D128" i="11" s="1"/>
  <c r="C127" i="11"/>
  <c r="C128" i="11" s="1"/>
  <c r="N114" i="11"/>
  <c r="N115" i="11" s="1"/>
  <c r="M114" i="11"/>
  <c r="M115" i="11" s="1"/>
  <c r="L114" i="11"/>
  <c r="L115" i="11" s="1"/>
  <c r="K114" i="11"/>
  <c r="K115" i="11" s="1"/>
  <c r="J114" i="11"/>
  <c r="J115" i="11" s="1"/>
  <c r="I114" i="11"/>
  <c r="I115" i="11" s="1"/>
  <c r="H114" i="11"/>
  <c r="H115" i="11" s="1"/>
  <c r="G114" i="11"/>
  <c r="G115" i="11" s="1"/>
  <c r="F114" i="11"/>
  <c r="F115" i="11" s="1"/>
  <c r="E114" i="11"/>
  <c r="E115" i="11" s="1"/>
  <c r="D114" i="11"/>
  <c r="D115" i="11" s="1"/>
  <c r="C114" i="11"/>
  <c r="C115" i="11" s="1"/>
  <c r="N98" i="11"/>
  <c r="N99" i="11" s="1"/>
  <c r="M98" i="11"/>
  <c r="M99" i="11" s="1"/>
  <c r="L98" i="11"/>
  <c r="L99" i="11" s="1"/>
  <c r="K98" i="11"/>
  <c r="K99" i="11" s="1"/>
  <c r="J98" i="11"/>
  <c r="J99" i="11" s="1"/>
  <c r="I98" i="11"/>
  <c r="I99" i="11" s="1"/>
  <c r="H98" i="11"/>
  <c r="H99" i="11" s="1"/>
  <c r="G98" i="11"/>
  <c r="G99" i="11" s="1"/>
  <c r="F98" i="11"/>
  <c r="F99" i="11" s="1"/>
  <c r="E98" i="11"/>
  <c r="E99" i="11" s="1"/>
  <c r="D98" i="11"/>
  <c r="D99" i="11" s="1"/>
  <c r="C98" i="11"/>
  <c r="C99" i="11" s="1"/>
  <c r="N87" i="11"/>
  <c r="N88" i="11" s="1"/>
  <c r="M87" i="11"/>
  <c r="M88" i="11" s="1"/>
  <c r="L87" i="11"/>
  <c r="L88" i="11" s="1"/>
  <c r="K87" i="11"/>
  <c r="K88" i="11" s="1"/>
  <c r="J87" i="11"/>
  <c r="J88" i="11" s="1"/>
  <c r="I87" i="11"/>
  <c r="I88" i="11" s="1"/>
  <c r="H87" i="11"/>
  <c r="H88" i="11" s="1"/>
  <c r="G87" i="11"/>
  <c r="G88" i="11" s="1"/>
  <c r="F87" i="11"/>
  <c r="F88" i="11" s="1"/>
  <c r="E87" i="11"/>
  <c r="E88" i="11" s="1"/>
  <c r="D87" i="11"/>
  <c r="D88" i="11" s="1"/>
  <c r="C87" i="11"/>
  <c r="C88" i="11" s="1"/>
  <c r="N73" i="11"/>
  <c r="N74" i="11" s="1"/>
  <c r="M73" i="11"/>
  <c r="M74" i="11" s="1"/>
  <c r="L73" i="11"/>
  <c r="L74" i="11" s="1"/>
  <c r="K73" i="11"/>
  <c r="K74" i="11" s="1"/>
  <c r="J73" i="11"/>
  <c r="J74" i="11" s="1"/>
  <c r="I73" i="11"/>
  <c r="I74" i="11" s="1"/>
  <c r="H73" i="11"/>
  <c r="H74" i="11" s="1"/>
  <c r="G73" i="11"/>
  <c r="G74" i="11" s="1"/>
  <c r="F73" i="11"/>
  <c r="F74" i="11" s="1"/>
  <c r="E73" i="11"/>
  <c r="E74" i="11" s="1"/>
  <c r="D73" i="11"/>
  <c r="D74" i="11" s="1"/>
  <c r="C73" i="11"/>
  <c r="C74" i="11" s="1"/>
  <c r="K60" i="11"/>
  <c r="N59" i="11"/>
  <c r="N60" i="11" s="1"/>
  <c r="M59" i="11"/>
  <c r="M60" i="11" s="1"/>
  <c r="L59" i="11"/>
  <c r="L60" i="11" s="1"/>
  <c r="K59" i="11"/>
  <c r="J59" i="11"/>
  <c r="J60" i="11" s="1"/>
  <c r="I59" i="11"/>
  <c r="I60" i="11" s="1"/>
  <c r="H59" i="11"/>
  <c r="H60" i="11" s="1"/>
  <c r="G59" i="11"/>
  <c r="G60" i="11" s="1"/>
  <c r="F59" i="11"/>
  <c r="F60" i="11" s="1"/>
  <c r="E59" i="11"/>
  <c r="E60" i="11" s="1"/>
  <c r="D59" i="11"/>
  <c r="D60" i="11" s="1"/>
  <c r="C59" i="11"/>
  <c r="C60" i="11" s="1"/>
  <c r="N45" i="11"/>
  <c r="N46" i="11" s="1"/>
  <c r="M45" i="11"/>
  <c r="M46" i="11" s="1"/>
  <c r="L45" i="11"/>
  <c r="L46" i="11" s="1"/>
  <c r="K45" i="11"/>
  <c r="K46" i="11" s="1"/>
  <c r="J45" i="11"/>
  <c r="J46" i="11" s="1"/>
  <c r="I45" i="11"/>
  <c r="I46" i="11" s="1"/>
  <c r="H45" i="11"/>
  <c r="H46" i="11" s="1"/>
  <c r="G45" i="11"/>
  <c r="G46" i="11" s="1"/>
  <c r="F45" i="11"/>
  <c r="F46" i="11" s="1"/>
  <c r="E45" i="11"/>
  <c r="E46" i="11" s="1"/>
  <c r="D45" i="11"/>
  <c r="D46" i="11" s="1"/>
  <c r="C45" i="11"/>
  <c r="C46" i="11" s="1"/>
  <c r="N31" i="11"/>
  <c r="N32" i="11" s="1"/>
  <c r="M31" i="11"/>
  <c r="M32" i="11" s="1"/>
  <c r="L31" i="11"/>
  <c r="L32" i="11" s="1"/>
  <c r="K31" i="11"/>
  <c r="K32" i="11" s="1"/>
  <c r="J31" i="11"/>
  <c r="J32" i="11" s="1"/>
  <c r="I31" i="11"/>
  <c r="I32" i="11" s="1"/>
  <c r="H31" i="11"/>
  <c r="H32" i="11" s="1"/>
  <c r="G31" i="11"/>
  <c r="G32" i="11" s="1"/>
  <c r="F31" i="11"/>
  <c r="F32" i="11" s="1"/>
  <c r="E31" i="11"/>
  <c r="E32" i="11" s="1"/>
  <c r="D31" i="11"/>
  <c r="D32" i="11" s="1"/>
  <c r="C31" i="11"/>
  <c r="C32" i="11" s="1"/>
  <c r="N18" i="11"/>
  <c r="N19" i="11" s="1"/>
  <c r="M18" i="11"/>
  <c r="M19" i="11" s="1"/>
  <c r="L18" i="11"/>
  <c r="L19" i="11" s="1"/>
  <c r="K18" i="11"/>
  <c r="K19" i="11" s="1"/>
  <c r="J18" i="11"/>
  <c r="J19" i="11" s="1"/>
  <c r="I18" i="11"/>
  <c r="I19" i="11" s="1"/>
  <c r="H18" i="11"/>
  <c r="H19" i="11" s="1"/>
  <c r="G18" i="11"/>
  <c r="G19" i="11" s="1"/>
  <c r="F18" i="11"/>
  <c r="F19" i="11" s="1"/>
  <c r="E18" i="11"/>
  <c r="E19" i="11" s="1"/>
  <c r="D18" i="11"/>
  <c r="D19" i="11" s="1"/>
  <c r="C18" i="11"/>
  <c r="C19" i="11" s="1"/>
  <c r="N14" i="10"/>
  <c r="N15" i="10" s="1"/>
  <c r="M14" i="10"/>
  <c r="M15" i="10" s="1"/>
  <c r="L14" i="10"/>
  <c r="L15" i="10" s="1"/>
  <c r="K14" i="10"/>
  <c r="K15" i="10" s="1"/>
  <c r="J14" i="10"/>
  <c r="J15" i="10" s="1"/>
  <c r="I14" i="10"/>
  <c r="I15" i="10" s="1"/>
  <c r="H14" i="10"/>
  <c r="H15" i="10" s="1"/>
  <c r="G14" i="10"/>
  <c r="G15" i="10" s="1"/>
  <c r="F14" i="10"/>
  <c r="F15" i="10" s="1"/>
  <c r="E14" i="10"/>
  <c r="E15" i="10" s="1"/>
  <c r="D14" i="10"/>
  <c r="D15" i="10" s="1"/>
  <c r="C14" i="10"/>
  <c r="C15" i="10" s="1"/>
  <c r="N130" i="9"/>
  <c r="N131" i="9" s="1"/>
  <c r="M130" i="9"/>
  <c r="M131" i="9" s="1"/>
  <c r="L130" i="9"/>
  <c r="L131" i="9" s="1"/>
  <c r="K130" i="9"/>
  <c r="K131" i="9" s="1"/>
  <c r="J130" i="9"/>
  <c r="J131" i="9" s="1"/>
  <c r="I130" i="9"/>
  <c r="I131" i="9" s="1"/>
  <c r="H130" i="9"/>
  <c r="H131" i="9" s="1"/>
  <c r="G130" i="9"/>
  <c r="G131" i="9" s="1"/>
  <c r="F130" i="9"/>
  <c r="F131" i="9" s="1"/>
  <c r="E130" i="9"/>
  <c r="E131" i="9" s="1"/>
  <c r="D130" i="9"/>
  <c r="D131" i="9" s="1"/>
  <c r="C130" i="9"/>
  <c r="C131" i="9" s="1"/>
  <c r="N120" i="9"/>
  <c r="N121" i="9" s="1"/>
  <c r="M120" i="9"/>
  <c r="M121" i="9" s="1"/>
  <c r="L120" i="9"/>
  <c r="L121" i="9" s="1"/>
  <c r="K120" i="9"/>
  <c r="K121" i="9" s="1"/>
  <c r="J120" i="9"/>
  <c r="J121" i="9" s="1"/>
  <c r="I120" i="9"/>
  <c r="I121" i="9" s="1"/>
  <c r="H120" i="9"/>
  <c r="H121" i="9" s="1"/>
  <c r="G120" i="9"/>
  <c r="G121" i="9" s="1"/>
  <c r="F120" i="9"/>
  <c r="F121" i="9" s="1"/>
  <c r="E120" i="9"/>
  <c r="E121" i="9" s="1"/>
  <c r="D120" i="9"/>
  <c r="D121" i="9" s="1"/>
  <c r="C120" i="9"/>
  <c r="C121" i="9" s="1"/>
  <c r="N109" i="9"/>
  <c r="N110" i="9" s="1"/>
  <c r="M109" i="9"/>
  <c r="M110" i="9" s="1"/>
  <c r="L109" i="9"/>
  <c r="L110" i="9" s="1"/>
  <c r="K109" i="9"/>
  <c r="K110" i="9" s="1"/>
  <c r="J109" i="9"/>
  <c r="J110" i="9" s="1"/>
  <c r="I109" i="9"/>
  <c r="I110" i="9" s="1"/>
  <c r="H109" i="9"/>
  <c r="H110" i="9" s="1"/>
  <c r="G109" i="9"/>
  <c r="G110" i="9" s="1"/>
  <c r="F109" i="9"/>
  <c r="F110" i="9" s="1"/>
  <c r="E109" i="9"/>
  <c r="E110" i="9" s="1"/>
  <c r="D109" i="9"/>
  <c r="D110" i="9" s="1"/>
  <c r="C109" i="9"/>
  <c r="C110" i="9" s="1"/>
  <c r="N99" i="9"/>
  <c r="N100" i="9" s="1"/>
  <c r="M99" i="9"/>
  <c r="M100" i="9" s="1"/>
  <c r="L99" i="9"/>
  <c r="L100" i="9" s="1"/>
  <c r="K99" i="9"/>
  <c r="K100" i="9" s="1"/>
  <c r="J99" i="9"/>
  <c r="J100" i="9" s="1"/>
  <c r="I99" i="9"/>
  <c r="I100" i="9" s="1"/>
  <c r="H99" i="9"/>
  <c r="H100" i="9" s="1"/>
  <c r="G99" i="9"/>
  <c r="G100" i="9" s="1"/>
  <c r="F99" i="9"/>
  <c r="F100" i="9" s="1"/>
  <c r="E99" i="9"/>
  <c r="E100" i="9" s="1"/>
  <c r="D99" i="9"/>
  <c r="D100" i="9" s="1"/>
  <c r="C99" i="9"/>
  <c r="C100" i="9" s="1"/>
  <c r="N86" i="9"/>
  <c r="N87" i="9" s="1"/>
  <c r="M86" i="9"/>
  <c r="M87" i="9" s="1"/>
  <c r="L86" i="9"/>
  <c r="L87" i="9" s="1"/>
  <c r="K86" i="9"/>
  <c r="K87" i="9" s="1"/>
  <c r="J86" i="9"/>
  <c r="J87" i="9" s="1"/>
  <c r="I86" i="9"/>
  <c r="I87" i="9" s="1"/>
  <c r="H86" i="9"/>
  <c r="H87" i="9" s="1"/>
  <c r="G86" i="9"/>
  <c r="G87" i="9" s="1"/>
  <c r="F86" i="9"/>
  <c r="F87" i="9" s="1"/>
  <c r="E86" i="9"/>
  <c r="E87" i="9" s="1"/>
  <c r="D86" i="9"/>
  <c r="D87" i="9" s="1"/>
  <c r="C86" i="9"/>
  <c r="C87" i="9" s="1"/>
  <c r="N74" i="9"/>
  <c r="N75" i="9" s="1"/>
  <c r="M74" i="9"/>
  <c r="M75" i="9" s="1"/>
  <c r="L74" i="9"/>
  <c r="L75" i="9" s="1"/>
  <c r="K74" i="9"/>
  <c r="K75" i="9" s="1"/>
  <c r="J74" i="9"/>
  <c r="J75" i="9" s="1"/>
  <c r="I74" i="9"/>
  <c r="I75" i="9" s="1"/>
  <c r="H74" i="9"/>
  <c r="H75" i="9" s="1"/>
  <c r="G74" i="9"/>
  <c r="G75" i="9" s="1"/>
  <c r="F74" i="9"/>
  <c r="F75" i="9" s="1"/>
  <c r="E74" i="9"/>
  <c r="E75" i="9" s="1"/>
  <c r="D74" i="9"/>
  <c r="D75" i="9" s="1"/>
  <c r="C74" i="9"/>
  <c r="C75" i="9" s="1"/>
  <c r="N63" i="9"/>
  <c r="N64" i="9" s="1"/>
  <c r="M63" i="9"/>
  <c r="M64" i="9" s="1"/>
  <c r="L63" i="9"/>
  <c r="L64" i="9" s="1"/>
  <c r="K63" i="9"/>
  <c r="K64" i="9" s="1"/>
  <c r="J63" i="9"/>
  <c r="J64" i="9" s="1"/>
  <c r="I63" i="9"/>
  <c r="I64" i="9" s="1"/>
  <c r="H63" i="9"/>
  <c r="H64" i="9" s="1"/>
  <c r="G63" i="9"/>
  <c r="G64" i="9" s="1"/>
  <c r="F63" i="9"/>
  <c r="F64" i="9" s="1"/>
  <c r="E63" i="9"/>
  <c r="E64" i="9" s="1"/>
  <c r="D63" i="9"/>
  <c r="D64" i="9" s="1"/>
  <c r="C63" i="9"/>
  <c r="C64" i="9" s="1"/>
  <c r="N52" i="9"/>
  <c r="N53" i="9" s="1"/>
  <c r="M52" i="9"/>
  <c r="M53" i="9" s="1"/>
  <c r="L52" i="9"/>
  <c r="L53" i="9" s="1"/>
  <c r="K52" i="9"/>
  <c r="K53" i="9" s="1"/>
  <c r="J52" i="9"/>
  <c r="J53" i="9" s="1"/>
  <c r="I52" i="9"/>
  <c r="I53" i="9" s="1"/>
  <c r="H52" i="9"/>
  <c r="H53" i="9" s="1"/>
  <c r="G52" i="9"/>
  <c r="G53" i="9" s="1"/>
  <c r="F52" i="9"/>
  <c r="F53" i="9" s="1"/>
  <c r="E52" i="9"/>
  <c r="E53" i="9" s="1"/>
  <c r="D52" i="9"/>
  <c r="D53" i="9" s="1"/>
  <c r="C52" i="9"/>
  <c r="C53" i="9" s="1"/>
  <c r="N40" i="9"/>
  <c r="N41" i="9" s="1"/>
  <c r="M40" i="9"/>
  <c r="M41" i="9" s="1"/>
  <c r="L40" i="9"/>
  <c r="L41" i="9" s="1"/>
  <c r="K40" i="9"/>
  <c r="K41" i="9" s="1"/>
  <c r="J40" i="9"/>
  <c r="J41" i="9" s="1"/>
  <c r="I40" i="9"/>
  <c r="I41" i="9" s="1"/>
  <c r="H40" i="9"/>
  <c r="H41" i="9" s="1"/>
  <c r="G40" i="9"/>
  <c r="G41" i="9" s="1"/>
  <c r="F40" i="9"/>
  <c r="F41" i="9" s="1"/>
  <c r="E40" i="9"/>
  <c r="E41" i="9" s="1"/>
  <c r="D40" i="9"/>
  <c r="D41" i="9" s="1"/>
  <c r="C40" i="9"/>
  <c r="C41" i="9" s="1"/>
  <c r="N27" i="9"/>
  <c r="N28" i="9" s="1"/>
  <c r="M27" i="9"/>
  <c r="M28" i="9" s="1"/>
  <c r="L27" i="9"/>
  <c r="L28" i="9" s="1"/>
  <c r="K27" i="9"/>
  <c r="K28" i="9" s="1"/>
  <c r="J27" i="9"/>
  <c r="J28" i="9" s="1"/>
  <c r="I27" i="9"/>
  <c r="I28" i="9" s="1"/>
  <c r="H27" i="9"/>
  <c r="H28" i="9" s="1"/>
  <c r="G27" i="9"/>
  <c r="G28" i="9" s="1"/>
  <c r="F27" i="9"/>
  <c r="F28" i="9" s="1"/>
  <c r="E27" i="9"/>
  <c r="E28" i="9" s="1"/>
  <c r="D27" i="9"/>
  <c r="D28" i="9" s="1"/>
  <c r="C27" i="9"/>
  <c r="C28" i="9" s="1"/>
  <c r="N16" i="9"/>
  <c r="N17" i="9" s="1"/>
  <c r="M16" i="9"/>
  <c r="M17" i="9" s="1"/>
  <c r="L16" i="9"/>
  <c r="L17" i="9" s="1"/>
  <c r="K16" i="9"/>
  <c r="K17" i="9" s="1"/>
  <c r="J16" i="9"/>
  <c r="J17" i="9" s="1"/>
  <c r="I16" i="9"/>
  <c r="I17" i="9" s="1"/>
  <c r="H16" i="9"/>
  <c r="H17" i="9" s="1"/>
  <c r="G16" i="9"/>
  <c r="G17" i="9" s="1"/>
  <c r="F16" i="9"/>
  <c r="F17" i="9" s="1"/>
  <c r="E16" i="9"/>
  <c r="E17" i="9" s="1"/>
  <c r="D16" i="9"/>
  <c r="D17" i="9" s="1"/>
  <c r="C16" i="9"/>
  <c r="C17" i="9" s="1"/>
  <c r="N16" i="8"/>
  <c r="N17" i="8" s="1"/>
  <c r="M16" i="8"/>
  <c r="M17" i="8" s="1"/>
  <c r="L16" i="8"/>
  <c r="L17" i="8" s="1"/>
  <c r="K16" i="8"/>
  <c r="K17" i="8" s="1"/>
  <c r="J16" i="8"/>
  <c r="J17" i="8" s="1"/>
  <c r="I16" i="8"/>
  <c r="I17" i="8" s="1"/>
  <c r="H16" i="8"/>
  <c r="H17" i="8" s="1"/>
  <c r="G16" i="8"/>
  <c r="G17" i="8" s="1"/>
  <c r="F16" i="8"/>
  <c r="F17" i="8" s="1"/>
  <c r="E16" i="8"/>
  <c r="E17" i="8" s="1"/>
  <c r="D16" i="8"/>
  <c r="D17" i="8" s="1"/>
  <c r="C16" i="8"/>
  <c r="C17" i="8" s="1"/>
  <c r="N176" i="7"/>
  <c r="M176" i="7"/>
  <c r="L176" i="7"/>
  <c r="K176" i="7"/>
  <c r="J176" i="7"/>
  <c r="I176" i="7"/>
  <c r="H176" i="7"/>
  <c r="G176" i="7"/>
  <c r="F176" i="7"/>
  <c r="E176" i="7"/>
  <c r="D176" i="7"/>
  <c r="C176" i="7"/>
  <c r="N173" i="7"/>
  <c r="N177" i="7" s="1"/>
  <c r="M173" i="7"/>
  <c r="M177" i="7" s="1"/>
  <c r="L173" i="7"/>
  <c r="L177" i="7" s="1"/>
  <c r="K173" i="7"/>
  <c r="K177" i="7" s="1"/>
  <c r="J173" i="7"/>
  <c r="J177" i="7" s="1"/>
  <c r="I173" i="7"/>
  <c r="I177" i="7" s="1"/>
  <c r="H173" i="7"/>
  <c r="H177" i="7" s="1"/>
  <c r="G173" i="7"/>
  <c r="G177" i="7" s="1"/>
  <c r="F173" i="7"/>
  <c r="F177" i="7" s="1"/>
  <c r="E173" i="7"/>
  <c r="E177" i="7" s="1"/>
  <c r="D173" i="7"/>
  <c r="D177" i="7" s="1"/>
  <c r="C173" i="7"/>
  <c r="C177" i="7" s="1"/>
  <c r="N162" i="7"/>
  <c r="M162" i="7"/>
  <c r="L162" i="7"/>
  <c r="K162" i="7"/>
  <c r="J162" i="7"/>
  <c r="I162" i="7"/>
  <c r="H162" i="7"/>
  <c r="G162" i="7"/>
  <c r="F162" i="7"/>
  <c r="E162" i="7"/>
  <c r="D162" i="7"/>
  <c r="C162" i="7"/>
  <c r="N157" i="7"/>
  <c r="N163" i="7" s="1"/>
  <c r="M157" i="7"/>
  <c r="M163" i="7" s="1"/>
  <c r="L157" i="7"/>
  <c r="L163" i="7" s="1"/>
  <c r="K157" i="7"/>
  <c r="K163" i="7" s="1"/>
  <c r="J157" i="7"/>
  <c r="J163" i="7" s="1"/>
  <c r="I157" i="7"/>
  <c r="I163" i="7" s="1"/>
  <c r="H157" i="7"/>
  <c r="H163" i="7" s="1"/>
  <c r="G157" i="7"/>
  <c r="G163" i="7" s="1"/>
  <c r="F157" i="7"/>
  <c r="F163" i="7" s="1"/>
  <c r="E157" i="7"/>
  <c r="E163" i="7" s="1"/>
  <c r="D157" i="7"/>
  <c r="D163" i="7" s="1"/>
  <c r="C157" i="7"/>
  <c r="C163" i="7" s="1"/>
  <c r="N146" i="7"/>
  <c r="M146" i="7"/>
  <c r="L146" i="7"/>
  <c r="K146" i="7"/>
  <c r="J146" i="7"/>
  <c r="I146" i="7"/>
  <c r="H146" i="7"/>
  <c r="G146" i="7"/>
  <c r="F146" i="7"/>
  <c r="E146" i="7"/>
  <c r="D146" i="7"/>
  <c r="C146" i="7"/>
  <c r="N143" i="7"/>
  <c r="N147" i="7" s="1"/>
  <c r="M143" i="7"/>
  <c r="M147" i="7" s="1"/>
  <c r="L143" i="7"/>
  <c r="L147" i="7" s="1"/>
  <c r="K143" i="7"/>
  <c r="K147" i="7" s="1"/>
  <c r="J143" i="7"/>
  <c r="J147" i="7" s="1"/>
  <c r="I143" i="7"/>
  <c r="I147" i="7" s="1"/>
  <c r="H143" i="7"/>
  <c r="H147" i="7" s="1"/>
  <c r="G143" i="7"/>
  <c r="G147" i="7" s="1"/>
  <c r="F143" i="7"/>
  <c r="F147" i="7" s="1"/>
  <c r="E143" i="7"/>
  <c r="E147" i="7" s="1"/>
  <c r="D143" i="7"/>
  <c r="D147" i="7" s="1"/>
  <c r="C143" i="7"/>
  <c r="C147" i="7" s="1"/>
  <c r="N132" i="7"/>
  <c r="M132" i="7"/>
  <c r="L132" i="7"/>
  <c r="K132" i="7"/>
  <c r="J132" i="7"/>
  <c r="I132" i="7"/>
  <c r="H132" i="7"/>
  <c r="G132" i="7"/>
  <c r="F132" i="7"/>
  <c r="E132" i="7"/>
  <c r="D132" i="7"/>
  <c r="C132" i="7"/>
  <c r="N129" i="7"/>
  <c r="N133" i="7" s="1"/>
  <c r="M129" i="7"/>
  <c r="M133" i="7" s="1"/>
  <c r="L129" i="7"/>
  <c r="L133" i="7" s="1"/>
  <c r="K129" i="7"/>
  <c r="K133" i="7" s="1"/>
  <c r="J129" i="7"/>
  <c r="J133" i="7" s="1"/>
  <c r="I129" i="7"/>
  <c r="I133" i="7" s="1"/>
  <c r="H129" i="7"/>
  <c r="H133" i="7" s="1"/>
  <c r="G129" i="7"/>
  <c r="G133" i="7" s="1"/>
  <c r="F129" i="7"/>
  <c r="F133" i="7" s="1"/>
  <c r="E129" i="7"/>
  <c r="E133" i="7" s="1"/>
  <c r="D129" i="7"/>
  <c r="D133" i="7" s="1"/>
  <c r="C129" i="7"/>
  <c r="C133" i="7" s="1"/>
  <c r="N118" i="7"/>
  <c r="M118" i="7"/>
  <c r="L118" i="7"/>
  <c r="K118" i="7"/>
  <c r="J118" i="7"/>
  <c r="I118" i="7"/>
  <c r="H118" i="7"/>
  <c r="G118" i="7"/>
  <c r="F118" i="7"/>
  <c r="E118" i="7"/>
  <c r="D118" i="7"/>
  <c r="C118" i="7"/>
  <c r="N114" i="7"/>
  <c r="N119" i="7" s="1"/>
  <c r="M114" i="7"/>
  <c r="M119" i="7" s="1"/>
  <c r="L114" i="7"/>
  <c r="L119" i="7" s="1"/>
  <c r="K114" i="7"/>
  <c r="K119" i="7" s="1"/>
  <c r="J114" i="7"/>
  <c r="J119" i="7" s="1"/>
  <c r="I114" i="7"/>
  <c r="I119" i="7" s="1"/>
  <c r="H114" i="7"/>
  <c r="H119" i="7" s="1"/>
  <c r="G114" i="7"/>
  <c r="G119" i="7" s="1"/>
  <c r="F114" i="7"/>
  <c r="F119" i="7" s="1"/>
  <c r="E114" i="7"/>
  <c r="E119" i="7" s="1"/>
  <c r="D114" i="7"/>
  <c r="D119" i="7" s="1"/>
  <c r="C114" i="7"/>
  <c r="C119" i="7" s="1"/>
  <c r="N103" i="7"/>
  <c r="M103" i="7"/>
  <c r="L103" i="7"/>
  <c r="K103" i="7"/>
  <c r="J103" i="7"/>
  <c r="I103" i="7"/>
  <c r="H103" i="7"/>
  <c r="G103" i="7"/>
  <c r="F103" i="7"/>
  <c r="E103" i="7"/>
  <c r="D103" i="7"/>
  <c r="C103" i="7"/>
  <c r="N100" i="7"/>
  <c r="N104" i="7" s="1"/>
  <c r="M100" i="7"/>
  <c r="M104" i="7" s="1"/>
  <c r="L100" i="7"/>
  <c r="L104" i="7" s="1"/>
  <c r="K100" i="7"/>
  <c r="K104" i="7" s="1"/>
  <c r="J100" i="7"/>
  <c r="J104" i="7" s="1"/>
  <c r="I100" i="7"/>
  <c r="I104" i="7" s="1"/>
  <c r="H100" i="7"/>
  <c r="H104" i="7" s="1"/>
  <c r="G100" i="7"/>
  <c r="G104" i="7" s="1"/>
  <c r="F100" i="7"/>
  <c r="F104" i="7" s="1"/>
  <c r="E100" i="7"/>
  <c r="E104" i="7" s="1"/>
  <c r="D100" i="7"/>
  <c r="D104" i="7" s="1"/>
  <c r="C100" i="7"/>
  <c r="C104" i="7" s="1"/>
  <c r="N89" i="7"/>
  <c r="M89" i="7"/>
  <c r="L89" i="7"/>
  <c r="K89" i="7"/>
  <c r="J89" i="7"/>
  <c r="I89" i="7"/>
  <c r="H89" i="7"/>
  <c r="G89" i="7"/>
  <c r="F89" i="7"/>
  <c r="E89" i="7"/>
  <c r="D89" i="7"/>
  <c r="C89" i="7"/>
  <c r="N85" i="7"/>
  <c r="M85" i="7"/>
  <c r="L85" i="7"/>
  <c r="K85" i="7"/>
  <c r="J85" i="7"/>
  <c r="I85" i="7"/>
  <c r="H85" i="7"/>
  <c r="G85" i="7"/>
  <c r="F85" i="7"/>
  <c r="E85" i="7"/>
  <c r="D85" i="7"/>
  <c r="C85" i="7"/>
  <c r="N77" i="7"/>
  <c r="N90" i="7" s="1"/>
  <c r="M77" i="7"/>
  <c r="M90" i="7" s="1"/>
  <c r="L77" i="7"/>
  <c r="L90" i="7" s="1"/>
  <c r="K77" i="7"/>
  <c r="K90" i="7" s="1"/>
  <c r="J77" i="7"/>
  <c r="J90" i="7" s="1"/>
  <c r="I77" i="7"/>
  <c r="I90" i="7" s="1"/>
  <c r="H77" i="7"/>
  <c r="H90" i="7" s="1"/>
  <c r="G77" i="7"/>
  <c r="G90" i="7" s="1"/>
  <c r="F77" i="7"/>
  <c r="F90" i="7" s="1"/>
  <c r="E77" i="7"/>
  <c r="E90" i="7" s="1"/>
  <c r="D77" i="7"/>
  <c r="D90" i="7" s="1"/>
  <c r="C77" i="7"/>
  <c r="C90" i="7" s="1"/>
  <c r="N70" i="7"/>
  <c r="M70" i="7"/>
  <c r="L70" i="7"/>
  <c r="K70" i="7"/>
  <c r="J70" i="7"/>
  <c r="I70" i="7"/>
  <c r="H70" i="7"/>
  <c r="G70" i="7"/>
  <c r="F70" i="7"/>
  <c r="E70" i="7"/>
  <c r="D70" i="7"/>
  <c r="C70" i="7"/>
  <c r="N67" i="7"/>
  <c r="M67" i="7"/>
  <c r="L67" i="7"/>
  <c r="K67" i="7"/>
  <c r="J67" i="7"/>
  <c r="I67" i="7"/>
  <c r="H67" i="7"/>
  <c r="G67" i="7"/>
  <c r="F67" i="7"/>
  <c r="E67" i="7"/>
  <c r="D67" i="7"/>
  <c r="C67" i="7"/>
  <c r="N63" i="7"/>
  <c r="M63" i="7"/>
  <c r="L63" i="7"/>
  <c r="K63" i="7"/>
  <c r="J63" i="7"/>
  <c r="I63" i="7"/>
  <c r="H63" i="7"/>
  <c r="G63" i="7"/>
  <c r="F63" i="7"/>
  <c r="E63" i="7"/>
  <c r="D63" i="7"/>
  <c r="C63" i="7"/>
  <c r="N55" i="7"/>
  <c r="N71" i="7" s="1"/>
  <c r="M55" i="7"/>
  <c r="M71" i="7" s="1"/>
  <c r="L55" i="7"/>
  <c r="L71" i="7" s="1"/>
  <c r="K55" i="7"/>
  <c r="K71" i="7" s="1"/>
  <c r="J55" i="7"/>
  <c r="J71" i="7" s="1"/>
  <c r="I55" i="7"/>
  <c r="I71" i="7" s="1"/>
  <c r="H55" i="7"/>
  <c r="H71" i="7" s="1"/>
  <c r="G55" i="7"/>
  <c r="G71" i="7" s="1"/>
  <c r="F55" i="7"/>
  <c r="F71" i="7" s="1"/>
  <c r="E55" i="7"/>
  <c r="E71" i="7" s="1"/>
  <c r="D55" i="7"/>
  <c r="D71" i="7" s="1"/>
  <c r="C55" i="7"/>
  <c r="C71" i="7" s="1"/>
  <c r="N47" i="7"/>
  <c r="M47" i="7"/>
  <c r="L47" i="7"/>
  <c r="K47" i="7"/>
  <c r="J47" i="7"/>
  <c r="I47" i="7"/>
  <c r="H47" i="7"/>
  <c r="G47" i="7"/>
  <c r="F47" i="7"/>
  <c r="E47" i="7"/>
  <c r="D47" i="7"/>
  <c r="C47" i="7"/>
  <c r="N43" i="7"/>
  <c r="N48" i="7" s="1"/>
  <c r="M43" i="7"/>
  <c r="M48" i="7" s="1"/>
  <c r="L43" i="7"/>
  <c r="L48" i="7" s="1"/>
  <c r="K43" i="7"/>
  <c r="K48" i="7" s="1"/>
  <c r="J43" i="7"/>
  <c r="J48" i="7" s="1"/>
  <c r="I43" i="7"/>
  <c r="I48" i="7" s="1"/>
  <c r="H43" i="7"/>
  <c r="H48" i="7" s="1"/>
  <c r="G43" i="7"/>
  <c r="G48" i="7" s="1"/>
  <c r="F43" i="7"/>
  <c r="F48" i="7" s="1"/>
  <c r="E43" i="7"/>
  <c r="E48" i="7" s="1"/>
  <c r="D43" i="7"/>
  <c r="D48" i="7" s="1"/>
  <c r="C43" i="7"/>
  <c r="C48" i="7" s="1"/>
  <c r="N32" i="7"/>
  <c r="M32" i="7"/>
  <c r="L32" i="7"/>
  <c r="K32" i="7"/>
  <c r="J32" i="7"/>
  <c r="I32" i="7"/>
  <c r="H32" i="7"/>
  <c r="G32" i="7"/>
  <c r="F32" i="7"/>
  <c r="E32" i="7"/>
  <c r="D32" i="7"/>
  <c r="C32" i="7"/>
  <c r="N29" i="7"/>
  <c r="N33" i="7" s="1"/>
  <c r="M29" i="7"/>
  <c r="M33" i="7" s="1"/>
  <c r="L29" i="7"/>
  <c r="L33" i="7" s="1"/>
  <c r="K29" i="7"/>
  <c r="K33" i="7" s="1"/>
  <c r="J29" i="7"/>
  <c r="J33" i="7" s="1"/>
  <c r="I29" i="7"/>
  <c r="I33" i="7" s="1"/>
  <c r="H29" i="7"/>
  <c r="H33" i="7" s="1"/>
  <c r="G29" i="7"/>
  <c r="G33" i="7" s="1"/>
  <c r="F29" i="7"/>
  <c r="F33" i="7" s="1"/>
  <c r="E29" i="7"/>
  <c r="E33" i="7" s="1"/>
  <c r="D29" i="7"/>
  <c r="D33" i="7" s="1"/>
  <c r="C29" i="7"/>
  <c r="C33" i="7" s="1"/>
  <c r="N18" i="7"/>
  <c r="M18" i="7"/>
  <c r="L18" i="7"/>
  <c r="K18" i="7"/>
  <c r="J18" i="7"/>
  <c r="I18" i="7"/>
  <c r="H18" i="7"/>
  <c r="G18" i="7"/>
  <c r="F18" i="7"/>
  <c r="E18" i="7"/>
  <c r="D18" i="7"/>
  <c r="C18" i="7"/>
  <c r="N15" i="7"/>
  <c r="N19" i="7" s="1"/>
  <c r="M15" i="7"/>
  <c r="M19" i="7" s="1"/>
  <c r="L15" i="7"/>
  <c r="L19" i="7" s="1"/>
  <c r="K15" i="7"/>
  <c r="K19" i="7" s="1"/>
  <c r="J15" i="7"/>
  <c r="J19" i="7" s="1"/>
  <c r="I15" i="7"/>
  <c r="I19" i="7" s="1"/>
  <c r="H15" i="7"/>
  <c r="H19" i="7" s="1"/>
  <c r="G15" i="7"/>
  <c r="G19" i="7" s="1"/>
  <c r="F15" i="7"/>
  <c r="F19" i="7" s="1"/>
  <c r="E15" i="7"/>
  <c r="E19" i="7" s="1"/>
  <c r="D15" i="7"/>
  <c r="D19" i="7" s="1"/>
  <c r="C15" i="7"/>
  <c r="C19" i="7" s="1"/>
  <c r="N12" i="6"/>
  <c r="N13" i="6" s="1"/>
  <c r="M12" i="6"/>
  <c r="M13" i="6" s="1"/>
  <c r="L12" i="6"/>
  <c r="L13" i="6" s="1"/>
  <c r="K12" i="6"/>
  <c r="K13" i="6" s="1"/>
  <c r="J12" i="6"/>
  <c r="J13" i="6" s="1"/>
  <c r="I12" i="6"/>
  <c r="I13" i="6" s="1"/>
  <c r="H12" i="6"/>
  <c r="H13" i="6" s="1"/>
  <c r="G12" i="6"/>
  <c r="G13" i="6" s="1"/>
  <c r="F12" i="6"/>
  <c r="F13" i="6" s="1"/>
  <c r="E12" i="6"/>
  <c r="E13" i="6" s="1"/>
  <c r="D12" i="6"/>
  <c r="D13" i="6" s="1"/>
  <c r="C12" i="6"/>
  <c r="C13" i="6" s="1"/>
  <c r="N776" i="5"/>
  <c r="M776" i="5"/>
  <c r="L776" i="5"/>
  <c r="K776" i="5"/>
  <c r="J776" i="5"/>
  <c r="I776" i="5"/>
  <c r="H776" i="5"/>
  <c r="G776" i="5"/>
  <c r="F776" i="5"/>
  <c r="E776" i="5"/>
  <c r="D776" i="5"/>
  <c r="C776" i="5"/>
  <c r="N773" i="5"/>
  <c r="M773" i="5"/>
  <c r="L773" i="5"/>
  <c r="K773" i="5"/>
  <c r="J773" i="5"/>
  <c r="I773" i="5"/>
  <c r="H773" i="5"/>
  <c r="G773" i="5"/>
  <c r="F773" i="5"/>
  <c r="E773" i="5"/>
  <c r="D773" i="5"/>
  <c r="C773" i="5"/>
  <c r="N769" i="5"/>
  <c r="N777" i="5" s="1"/>
  <c r="M769" i="5"/>
  <c r="M777" i="5" s="1"/>
  <c r="L769" i="5"/>
  <c r="L777" i="5" s="1"/>
  <c r="K769" i="5"/>
  <c r="K777" i="5" s="1"/>
  <c r="J769" i="5"/>
  <c r="J777" i="5" s="1"/>
  <c r="I769" i="5"/>
  <c r="I777" i="5" s="1"/>
  <c r="H769" i="5"/>
  <c r="H777" i="5" s="1"/>
  <c r="G769" i="5"/>
  <c r="G777" i="5" s="1"/>
  <c r="F769" i="5"/>
  <c r="F777" i="5" s="1"/>
  <c r="E769" i="5"/>
  <c r="E777" i="5" s="1"/>
  <c r="D769" i="5"/>
  <c r="D777" i="5" s="1"/>
  <c r="C769" i="5"/>
  <c r="C777" i="5" s="1"/>
  <c r="N756" i="5"/>
  <c r="M756" i="5"/>
  <c r="L756" i="5"/>
  <c r="K756" i="5"/>
  <c r="J756" i="5"/>
  <c r="I756" i="5"/>
  <c r="H756" i="5"/>
  <c r="G756" i="5"/>
  <c r="F756" i="5"/>
  <c r="E756" i="5"/>
  <c r="D756" i="5"/>
  <c r="C756" i="5"/>
  <c r="N753" i="5"/>
  <c r="M753" i="5"/>
  <c r="L753" i="5"/>
  <c r="K753" i="5"/>
  <c r="J753" i="5"/>
  <c r="I753" i="5"/>
  <c r="H753" i="5"/>
  <c r="G753" i="5"/>
  <c r="F753" i="5"/>
  <c r="E753" i="5"/>
  <c r="D753" i="5"/>
  <c r="C753" i="5"/>
  <c r="N749" i="5"/>
  <c r="N757" i="5" s="1"/>
  <c r="M749" i="5"/>
  <c r="M757" i="5" s="1"/>
  <c r="L749" i="5"/>
  <c r="L757" i="5" s="1"/>
  <c r="K749" i="5"/>
  <c r="K757" i="5" s="1"/>
  <c r="J749" i="5"/>
  <c r="J757" i="5" s="1"/>
  <c r="I749" i="5"/>
  <c r="I757" i="5" s="1"/>
  <c r="H749" i="5"/>
  <c r="H757" i="5" s="1"/>
  <c r="G749" i="5"/>
  <c r="G757" i="5" s="1"/>
  <c r="F749" i="5"/>
  <c r="F757" i="5" s="1"/>
  <c r="E749" i="5"/>
  <c r="E757" i="5" s="1"/>
  <c r="D749" i="5"/>
  <c r="D757" i="5" s="1"/>
  <c r="C749" i="5"/>
  <c r="C757" i="5" s="1"/>
  <c r="N735" i="5"/>
  <c r="M735" i="5"/>
  <c r="L735" i="5"/>
  <c r="K735" i="5"/>
  <c r="J735" i="5"/>
  <c r="I735" i="5"/>
  <c r="H735" i="5"/>
  <c r="G735" i="5"/>
  <c r="F735" i="5"/>
  <c r="E735" i="5"/>
  <c r="D735" i="5"/>
  <c r="C735" i="5"/>
  <c r="N732" i="5"/>
  <c r="M732" i="5"/>
  <c r="L732" i="5"/>
  <c r="K732" i="5"/>
  <c r="J732" i="5"/>
  <c r="I732" i="5"/>
  <c r="H732" i="5"/>
  <c r="G732" i="5"/>
  <c r="F732" i="5"/>
  <c r="E732" i="5"/>
  <c r="D732" i="5"/>
  <c r="C732" i="5"/>
  <c r="N728" i="5"/>
  <c r="N736" i="5" s="1"/>
  <c r="M728" i="5"/>
  <c r="M736" i="5" s="1"/>
  <c r="L728" i="5"/>
  <c r="L736" i="5" s="1"/>
  <c r="K728" i="5"/>
  <c r="K736" i="5" s="1"/>
  <c r="J728" i="5"/>
  <c r="J736" i="5" s="1"/>
  <c r="I728" i="5"/>
  <c r="I736" i="5" s="1"/>
  <c r="H728" i="5"/>
  <c r="H736" i="5" s="1"/>
  <c r="G728" i="5"/>
  <c r="G736" i="5" s="1"/>
  <c r="F728" i="5"/>
  <c r="F736" i="5" s="1"/>
  <c r="E728" i="5"/>
  <c r="E736" i="5" s="1"/>
  <c r="D728" i="5"/>
  <c r="D736" i="5" s="1"/>
  <c r="C728" i="5"/>
  <c r="C736" i="5" s="1"/>
  <c r="N714" i="5"/>
  <c r="M714" i="5"/>
  <c r="L714" i="5"/>
  <c r="K714" i="5"/>
  <c r="J714" i="5"/>
  <c r="I714" i="5"/>
  <c r="H714" i="5"/>
  <c r="G714" i="5"/>
  <c r="F714" i="5"/>
  <c r="E714" i="5"/>
  <c r="D714" i="5"/>
  <c r="C714" i="5"/>
  <c r="N711" i="5"/>
  <c r="M711" i="5"/>
  <c r="L711" i="5"/>
  <c r="K711" i="5"/>
  <c r="J711" i="5"/>
  <c r="I711" i="5"/>
  <c r="H711" i="5"/>
  <c r="G711" i="5"/>
  <c r="F711" i="5"/>
  <c r="E711" i="5"/>
  <c r="D711" i="5"/>
  <c r="C711" i="5"/>
  <c r="N706" i="5"/>
  <c r="N715" i="5" s="1"/>
  <c r="M706" i="5"/>
  <c r="M715" i="5" s="1"/>
  <c r="L706" i="5"/>
  <c r="L715" i="5" s="1"/>
  <c r="K706" i="5"/>
  <c r="K715" i="5" s="1"/>
  <c r="J706" i="5"/>
  <c r="J715" i="5" s="1"/>
  <c r="I706" i="5"/>
  <c r="I715" i="5" s="1"/>
  <c r="H706" i="5"/>
  <c r="H715" i="5" s="1"/>
  <c r="G706" i="5"/>
  <c r="G715" i="5" s="1"/>
  <c r="F706" i="5"/>
  <c r="F715" i="5" s="1"/>
  <c r="E706" i="5"/>
  <c r="E715" i="5" s="1"/>
  <c r="D706" i="5"/>
  <c r="D715" i="5" s="1"/>
  <c r="C706" i="5"/>
  <c r="C715" i="5" s="1"/>
  <c r="N691" i="5"/>
  <c r="M691" i="5"/>
  <c r="L691" i="5"/>
  <c r="K691" i="5"/>
  <c r="J691" i="5"/>
  <c r="I691" i="5"/>
  <c r="H691" i="5"/>
  <c r="G691" i="5"/>
  <c r="F691" i="5"/>
  <c r="E691" i="5"/>
  <c r="D691" i="5"/>
  <c r="C691" i="5"/>
  <c r="N688" i="5"/>
  <c r="M688" i="5"/>
  <c r="L688" i="5"/>
  <c r="K688" i="5"/>
  <c r="J688" i="5"/>
  <c r="I688" i="5"/>
  <c r="H688" i="5"/>
  <c r="G688" i="5"/>
  <c r="F688" i="5"/>
  <c r="E688" i="5"/>
  <c r="D688" i="5"/>
  <c r="C688" i="5"/>
  <c r="N682" i="5"/>
  <c r="N692" i="5" s="1"/>
  <c r="M682" i="5"/>
  <c r="M692" i="5" s="1"/>
  <c r="L682" i="5"/>
  <c r="L692" i="5" s="1"/>
  <c r="K682" i="5"/>
  <c r="K692" i="5" s="1"/>
  <c r="J682" i="5"/>
  <c r="J692" i="5" s="1"/>
  <c r="I682" i="5"/>
  <c r="I692" i="5" s="1"/>
  <c r="H682" i="5"/>
  <c r="H692" i="5" s="1"/>
  <c r="G682" i="5"/>
  <c r="G692" i="5" s="1"/>
  <c r="F682" i="5"/>
  <c r="F692" i="5" s="1"/>
  <c r="E682" i="5"/>
  <c r="E692" i="5" s="1"/>
  <c r="D682" i="5"/>
  <c r="D692" i="5" s="1"/>
  <c r="C682" i="5"/>
  <c r="C692" i="5" s="1"/>
  <c r="N666" i="5"/>
  <c r="N667" i="5" s="1"/>
  <c r="M666" i="5"/>
  <c r="M667" i="5" s="1"/>
  <c r="L666" i="5"/>
  <c r="L667" i="5" s="1"/>
  <c r="K666" i="5"/>
  <c r="K667" i="5" s="1"/>
  <c r="J666" i="5"/>
  <c r="J667" i="5" s="1"/>
  <c r="I666" i="5"/>
  <c r="I667" i="5" s="1"/>
  <c r="H666" i="5"/>
  <c r="H667" i="5" s="1"/>
  <c r="G666" i="5"/>
  <c r="G667" i="5" s="1"/>
  <c r="F666" i="5"/>
  <c r="F667" i="5" s="1"/>
  <c r="E666" i="5"/>
  <c r="E667" i="5" s="1"/>
  <c r="D666" i="5"/>
  <c r="D667" i="5" s="1"/>
  <c r="C666" i="5"/>
  <c r="C667" i="5" s="1"/>
  <c r="N649" i="5"/>
  <c r="M649" i="5"/>
  <c r="L649" i="5"/>
  <c r="K649" i="5"/>
  <c r="J649" i="5"/>
  <c r="I649" i="5"/>
  <c r="H649" i="5"/>
  <c r="G649" i="5"/>
  <c r="F649" i="5"/>
  <c r="E649" i="5"/>
  <c r="D649" i="5"/>
  <c r="C649" i="5"/>
  <c r="N646" i="5"/>
  <c r="M646" i="5"/>
  <c r="L646" i="5"/>
  <c r="K646" i="5"/>
  <c r="J646" i="5"/>
  <c r="I646" i="5"/>
  <c r="H646" i="5"/>
  <c r="G646" i="5"/>
  <c r="F646" i="5"/>
  <c r="E646" i="5"/>
  <c r="D646" i="5"/>
  <c r="C646" i="5"/>
  <c r="N642" i="5"/>
  <c r="M642" i="5"/>
  <c r="L642" i="5"/>
  <c r="K642" i="5"/>
  <c r="J642" i="5"/>
  <c r="I642" i="5"/>
  <c r="H642" i="5"/>
  <c r="G642" i="5"/>
  <c r="F642" i="5"/>
  <c r="E642" i="5"/>
  <c r="D642" i="5"/>
  <c r="C642" i="5"/>
  <c r="N638" i="5"/>
  <c r="M638" i="5"/>
  <c r="L638" i="5"/>
  <c r="K638" i="5"/>
  <c r="J638" i="5"/>
  <c r="I638" i="5"/>
  <c r="H638" i="5"/>
  <c r="G638" i="5"/>
  <c r="F638" i="5"/>
  <c r="E638" i="5"/>
  <c r="D638" i="5"/>
  <c r="C638" i="5"/>
  <c r="N627" i="5"/>
  <c r="M627" i="5"/>
  <c r="L627" i="5"/>
  <c r="K627" i="5"/>
  <c r="J627" i="5"/>
  <c r="I627" i="5"/>
  <c r="H627" i="5"/>
  <c r="G627" i="5"/>
  <c r="F627" i="5"/>
  <c r="E627" i="5"/>
  <c r="D627" i="5"/>
  <c r="C627" i="5"/>
  <c r="N623" i="5"/>
  <c r="N650" i="5" s="1"/>
  <c r="M623" i="5"/>
  <c r="M650" i="5" s="1"/>
  <c r="L623" i="5"/>
  <c r="L650" i="5" s="1"/>
  <c r="K623" i="5"/>
  <c r="K650" i="5" s="1"/>
  <c r="J623" i="5"/>
  <c r="J650" i="5" s="1"/>
  <c r="I623" i="5"/>
  <c r="I650" i="5" s="1"/>
  <c r="H623" i="5"/>
  <c r="H650" i="5" s="1"/>
  <c r="G623" i="5"/>
  <c r="G650" i="5" s="1"/>
  <c r="F623" i="5"/>
  <c r="F650" i="5" s="1"/>
  <c r="E623" i="5"/>
  <c r="E650" i="5" s="1"/>
  <c r="D623" i="5"/>
  <c r="D650" i="5" s="1"/>
  <c r="C623" i="5"/>
  <c r="C650" i="5" s="1"/>
  <c r="N616" i="5"/>
  <c r="M616" i="5"/>
  <c r="L616" i="5"/>
  <c r="K616" i="5"/>
  <c r="J616" i="5"/>
  <c r="I616" i="5"/>
  <c r="H616" i="5"/>
  <c r="G616" i="5"/>
  <c r="F616" i="5"/>
  <c r="E616" i="5"/>
  <c r="D616" i="5"/>
  <c r="C616" i="5"/>
  <c r="N613" i="5"/>
  <c r="M613" i="5"/>
  <c r="L613" i="5"/>
  <c r="K613" i="5"/>
  <c r="J613" i="5"/>
  <c r="I613" i="5"/>
  <c r="H613" i="5"/>
  <c r="G613" i="5"/>
  <c r="F613" i="5"/>
  <c r="E613" i="5"/>
  <c r="D613" i="5"/>
  <c r="C613" i="5"/>
  <c r="N608" i="5"/>
  <c r="N617" i="5" s="1"/>
  <c r="M608" i="5"/>
  <c r="M617" i="5" s="1"/>
  <c r="L608" i="5"/>
  <c r="L617" i="5" s="1"/>
  <c r="K608" i="5"/>
  <c r="K617" i="5" s="1"/>
  <c r="J608" i="5"/>
  <c r="J617" i="5" s="1"/>
  <c r="I608" i="5"/>
  <c r="I617" i="5" s="1"/>
  <c r="H608" i="5"/>
  <c r="H617" i="5" s="1"/>
  <c r="G608" i="5"/>
  <c r="G617" i="5" s="1"/>
  <c r="F608" i="5"/>
  <c r="F617" i="5" s="1"/>
  <c r="E608" i="5"/>
  <c r="E617" i="5" s="1"/>
  <c r="D608" i="5"/>
  <c r="D617" i="5" s="1"/>
  <c r="C608" i="5"/>
  <c r="C617" i="5" s="1"/>
  <c r="N594" i="5"/>
  <c r="M594" i="5"/>
  <c r="L594" i="5"/>
  <c r="K594" i="5"/>
  <c r="J594" i="5"/>
  <c r="I594" i="5"/>
  <c r="H594" i="5"/>
  <c r="G594" i="5"/>
  <c r="F594" i="5"/>
  <c r="E594" i="5"/>
  <c r="D594" i="5"/>
  <c r="C594" i="5"/>
  <c r="N591" i="5"/>
  <c r="M591" i="5"/>
  <c r="L591" i="5"/>
  <c r="K591" i="5"/>
  <c r="J591" i="5"/>
  <c r="I591" i="5"/>
  <c r="H591" i="5"/>
  <c r="G591" i="5"/>
  <c r="F591" i="5"/>
  <c r="E591" i="5"/>
  <c r="D591" i="5"/>
  <c r="C591" i="5"/>
  <c r="N587" i="5"/>
  <c r="N595" i="5" s="1"/>
  <c r="M587" i="5"/>
  <c r="M595" i="5" s="1"/>
  <c r="L587" i="5"/>
  <c r="L595" i="5" s="1"/>
  <c r="K587" i="5"/>
  <c r="K595" i="5" s="1"/>
  <c r="J587" i="5"/>
  <c r="J595" i="5" s="1"/>
  <c r="I587" i="5"/>
  <c r="I595" i="5" s="1"/>
  <c r="H587" i="5"/>
  <c r="H595" i="5" s="1"/>
  <c r="G587" i="5"/>
  <c r="G595" i="5" s="1"/>
  <c r="F587" i="5"/>
  <c r="F595" i="5" s="1"/>
  <c r="E587" i="5"/>
  <c r="E595" i="5" s="1"/>
  <c r="D587" i="5"/>
  <c r="D595" i="5" s="1"/>
  <c r="C587" i="5"/>
  <c r="C595" i="5" s="1"/>
  <c r="N570" i="5"/>
  <c r="M570" i="5"/>
  <c r="L570" i="5"/>
  <c r="K570" i="5"/>
  <c r="J570" i="5"/>
  <c r="I570" i="5"/>
  <c r="H570" i="5"/>
  <c r="G570" i="5"/>
  <c r="F570" i="5"/>
  <c r="E570" i="5"/>
  <c r="D570" i="5"/>
  <c r="C570" i="5"/>
  <c r="N567" i="5"/>
  <c r="M567" i="5"/>
  <c r="L567" i="5"/>
  <c r="K567" i="5"/>
  <c r="J567" i="5"/>
  <c r="I567" i="5"/>
  <c r="H567" i="5"/>
  <c r="G567" i="5"/>
  <c r="F567" i="5"/>
  <c r="E567" i="5"/>
  <c r="D567" i="5"/>
  <c r="C567" i="5"/>
  <c r="N563" i="5"/>
  <c r="N571" i="5" s="1"/>
  <c r="M563" i="5"/>
  <c r="M571" i="5" s="1"/>
  <c r="L563" i="5"/>
  <c r="L571" i="5" s="1"/>
  <c r="K563" i="5"/>
  <c r="K571" i="5" s="1"/>
  <c r="J563" i="5"/>
  <c r="J571" i="5" s="1"/>
  <c r="I563" i="5"/>
  <c r="I571" i="5" s="1"/>
  <c r="H563" i="5"/>
  <c r="H571" i="5" s="1"/>
  <c r="G563" i="5"/>
  <c r="G571" i="5" s="1"/>
  <c r="F563" i="5"/>
  <c r="F571" i="5" s="1"/>
  <c r="E563" i="5"/>
  <c r="E571" i="5" s="1"/>
  <c r="D563" i="5"/>
  <c r="D571" i="5" s="1"/>
  <c r="C563" i="5"/>
  <c r="C571" i="5" s="1"/>
  <c r="N549" i="5"/>
  <c r="M549" i="5"/>
  <c r="L549" i="5"/>
  <c r="K549" i="5"/>
  <c r="J549" i="5"/>
  <c r="I549" i="5"/>
  <c r="H549" i="5"/>
  <c r="G549" i="5"/>
  <c r="F549" i="5"/>
  <c r="E549" i="5"/>
  <c r="D549" i="5"/>
  <c r="C549" i="5"/>
  <c r="N546" i="5"/>
  <c r="N550" i="5" s="1"/>
  <c r="M546" i="5"/>
  <c r="M550" i="5" s="1"/>
  <c r="L546" i="5"/>
  <c r="L550" i="5" s="1"/>
  <c r="K546" i="5"/>
  <c r="K550" i="5" s="1"/>
  <c r="J546" i="5"/>
  <c r="J550" i="5" s="1"/>
  <c r="I546" i="5"/>
  <c r="I550" i="5" s="1"/>
  <c r="H546" i="5"/>
  <c r="H550" i="5" s="1"/>
  <c r="G546" i="5"/>
  <c r="G550" i="5" s="1"/>
  <c r="F546" i="5"/>
  <c r="F550" i="5" s="1"/>
  <c r="E546" i="5"/>
  <c r="E550" i="5" s="1"/>
  <c r="D546" i="5"/>
  <c r="D550" i="5" s="1"/>
  <c r="C546" i="5"/>
  <c r="C550" i="5" s="1"/>
  <c r="N533" i="5"/>
  <c r="M533" i="5"/>
  <c r="L533" i="5"/>
  <c r="K533" i="5"/>
  <c r="J533" i="5"/>
  <c r="I533" i="5"/>
  <c r="H533" i="5"/>
  <c r="G533" i="5"/>
  <c r="F533" i="5"/>
  <c r="E533" i="5"/>
  <c r="D533" i="5"/>
  <c r="C533" i="5"/>
  <c r="N529" i="5"/>
  <c r="M529" i="5"/>
  <c r="L529" i="5"/>
  <c r="K529" i="5"/>
  <c r="J529" i="5"/>
  <c r="I529" i="5"/>
  <c r="H529" i="5"/>
  <c r="G529" i="5"/>
  <c r="F529" i="5"/>
  <c r="E529" i="5"/>
  <c r="D529" i="5"/>
  <c r="C529" i="5"/>
  <c r="N523" i="5"/>
  <c r="N534" i="5" s="1"/>
  <c r="M523" i="5"/>
  <c r="M534" i="5" s="1"/>
  <c r="L523" i="5"/>
  <c r="L534" i="5" s="1"/>
  <c r="K523" i="5"/>
  <c r="K534" i="5" s="1"/>
  <c r="J523" i="5"/>
  <c r="J534" i="5" s="1"/>
  <c r="I523" i="5"/>
  <c r="I534" i="5" s="1"/>
  <c r="H523" i="5"/>
  <c r="H534" i="5" s="1"/>
  <c r="G523" i="5"/>
  <c r="G534" i="5" s="1"/>
  <c r="F523" i="5"/>
  <c r="F534" i="5" s="1"/>
  <c r="E523" i="5"/>
  <c r="E534" i="5" s="1"/>
  <c r="D523" i="5"/>
  <c r="D534" i="5" s="1"/>
  <c r="C523" i="5"/>
  <c r="C534" i="5" s="1"/>
  <c r="N507" i="5"/>
  <c r="M507" i="5"/>
  <c r="L507" i="5"/>
  <c r="K507" i="5"/>
  <c r="J507" i="5"/>
  <c r="I507" i="5"/>
  <c r="H507" i="5"/>
  <c r="G507" i="5"/>
  <c r="F507" i="5"/>
  <c r="E507" i="5"/>
  <c r="D507" i="5"/>
  <c r="C507" i="5"/>
  <c r="N504" i="5"/>
  <c r="M504" i="5"/>
  <c r="L504" i="5"/>
  <c r="K504" i="5"/>
  <c r="J504" i="5"/>
  <c r="I504" i="5"/>
  <c r="H504" i="5"/>
  <c r="G504" i="5"/>
  <c r="F504" i="5"/>
  <c r="E504" i="5"/>
  <c r="D504" i="5"/>
  <c r="C504" i="5"/>
  <c r="N500" i="5"/>
  <c r="N508" i="5" s="1"/>
  <c r="M500" i="5"/>
  <c r="M508" i="5" s="1"/>
  <c r="L500" i="5"/>
  <c r="L508" i="5" s="1"/>
  <c r="K500" i="5"/>
  <c r="K508" i="5" s="1"/>
  <c r="J500" i="5"/>
  <c r="J508" i="5" s="1"/>
  <c r="I500" i="5"/>
  <c r="I508" i="5" s="1"/>
  <c r="H500" i="5"/>
  <c r="H508" i="5" s="1"/>
  <c r="G500" i="5"/>
  <c r="G508" i="5" s="1"/>
  <c r="F500" i="5"/>
  <c r="F508" i="5" s="1"/>
  <c r="E500" i="5"/>
  <c r="E508" i="5" s="1"/>
  <c r="D500" i="5"/>
  <c r="D508" i="5" s="1"/>
  <c r="C500" i="5"/>
  <c r="C508" i="5" s="1"/>
  <c r="N486" i="5"/>
  <c r="M486" i="5"/>
  <c r="L486" i="5"/>
  <c r="K486" i="5"/>
  <c r="J486" i="5"/>
  <c r="I486" i="5"/>
  <c r="H486" i="5"/>
  <c r="G486" i="5"/>
  <c r="F486" i="5"/>
  <c r="E486" i="5"/>
  <c r="D486" i="5"/>
  <c r="C486" i="5"/>
  <c r="N483" i="5"/>
  <c r="M483" i="5"/>
  <c r="L483" i="5"/>
  <c r="K483" i="5"/>
  <c r="J483" i="5"/>
  <c r="I483" i="5"/>
  <c r="H483" i="5"/>
  <c r="G483" i="5"/>
  <c r="F483" i="5"/>
  <c r="E483" i="5"/>
  <c r="D483" i="5"/>
  <c r="C483" i="5"/>
  <c r="N479" i="5"/>
  <c r="N487" i="5" s="1"/>
  <c r="M479" i="5"/>
  <c r="M487" i="5" s="1"/>
  <c r="L479" i="5"/>
  <c r="L487" i="5" s="1"/>
  <c r="K479" i="5"/>
  <c r="K487" i="5" s="1"/>
  <c r="J479" i="5"/>
  <c r="J487" i="5" s="1"/>
  <c r="I479" i="5"/>
  <c r="I487" i="5" s="1"/>
  <c r="H479" i="5"/>
  <c r="H487" i="5" s="1"/>
  <c r="G479" i="5"/>
  <c r="G487" i="5" s="1"/>
  <c r="F479" i="5"/>
  <c r="F487" i="5" s="1"/>
  <c r="E479" i="5"/>
  <c r="E487" i="5" s="1"/>
  <c r="D479" i="5"/>
  <c r="D487" i="5" s="1"/>
  <c r="C479" i="5"/>
  <c r="C487" i="5" s="1"/>
  <c r="N466" i="5"/>
  <c r="M466" i="5"/>
  <c r="L466" i="5"/>
  <c r="K466" i="5"/>
  <c r="J466" i="5"/>
  <c r="I466" i="5"/>
  <c r="H466" i="5"/>
  <c r="G466" i="5"/>
  <c r="F466" i="5"/>
  <c r="E466" i="5"/>
  <c r="D466" i="5"/>
  <c r="C466" i="5"/>
  <c r="N463" i="5"/>
  <c r="M463" i="5"/>
  <c r="L463" i="5"/>
  <c r="K463" i="5"/>
  <c r="J463" i="5"/>
  <c r="I463" i="5"/>
  <c r="H463" i="5"/>
  <c r="G463" i="5"/>
  <c r="F463" i="5"/>
  <c r="E463" i="5"/>
  <c r="D463" i="5"/>
  <c r="C463" i="5"/>
  <c r="N458" i="5"/>
  <c r="N467" i="5" s="1"/>
  <c r="M458" i="5"/>
  <c r="M467" i="5" s="1"/>
  <c r="L458" i="5"/>
  <c r="L467" i="5" s="1"/>
  <c r="K458" i="5"/>
  <c r="K467" i="5" s="1"/>
  <c r="J458" i="5"/>
  <c r="J467" i="5" s="1"/>
  <c r="I458" i="5"/>
  <c r="I467" i="5" s="1"/>
  <c r="H458" i="5"/>
  <c r="H467" i="5" s="1"/>
  <c r="G458" i="5"/>
  <c r="G467" i="5" s="1"/>
  <c r="F458" i="5"/>
  <c r="F467" i="5" s="1"/>
  <c r="E458" i="5"/>
  <c r="E467" i="5" s="1"/>
  <c r="D458" i="5"/>
  <c r="D467" i="5" s="1"/>
  <c r="C458" i="5"/>
  <c r="C467" i="5" s="1"/>
  <c r="N441" i="5"/>
  <c r="M441" i="5"/>
  <c r="L441" i="5"/>
  <c r="K441" i="5"/>
  <c r="J441" i="5"/>
  <c r="I441" i="5"/>
  <c r="H441" i="5"/>
  <c r="G441" i="5"/>
  <c r="F441" i="5"/>
  <c r="E441" i="5"/>
  <c r="D441" i="5"/>
  <c r="C441" i="5"/>
  <c r="N438" i="5"/>
  <c r="M438" i="5"/>
  <c r="L438" i="5"/>
  <c r="K438" i="5"/>
  <c r="J438" i="5"/>
  <c r="I438" i="5"/>
  <c r="H438" i="5"/>
  <c r="G438" i="5"/>
  <c r="F438" i="5"/>
  <c r="E438" i="5"/>
  <c r="D438" i="5"/>
  <c r="C438" i="5"/>
  <c r="N433" i="5"/>
  <c r="N442" i="5" s="1"/>
  <c r="M433" i="5"/>
  <c r="M442" i="5" s="1"/>
  <c r="L433" i="5"/>
  <c r="L442" i="5" s="1"/>
  <c r="K433" i="5"/>
  <c r="K442" i="5" s="1"/>
  <c r="J433" i="5"/>
  <c r="J442" i="5" s="1"/>
  <c r="I433" i="5"/>
  <c r="I442" i="5" s="1"/>
  <c r="H433" i="5"/>
  <c r="H442" i="5" s="1"/>
  <c r="G433" i="5"/>
  <c r="G442" i="5" s="1"/>
  <c r="F433" i="5"/>
  <c r="F442" i="5" s="1"/>
  <c r="E433" i="5"/>
  <c r="E442" i="5" s="1"/>
  <c r="D433" i="5"/>
  <c r="D442" i="5" s="1"/>
  <c r="C433" i="5"/>
  <c r="C442" i="5" s="1"/>
  <c r="N419" i="5"/>
  <c r="M419" i="5"/>
  <c r="L419" i="5"/>
  <c r="K419" i="5"/>
  <c r="J419" i="5"/>
  <c r="I419" i="5"/>
  <c r="H419" i="5"/>
  <c r="G419" i="5"/>
  <c r="F419" i="5"/>
  <c r="E419" i="5"/>
  <c r="D419" i="5"/>
  <c r="C419" i="5"/>
  <c r="N415" i="5"/>
  <c r="N420" i="5" s="1"/>
  <c r="M415" i="5"/>
  <c r="M420" i="5" s="1"/>
  <c r="L415" i="5"/>
  <c r="L420" i="5" s="1"/>
  <c r="K415" i="5"/>
  <c r="K420" i="5" s="1"/>
  <c r="J415" i="5"/>
  <c r="J420" i="5" s="1"/>
  <c r="I415" i="5"/>
  <c r="I420" i="5" s="1"/>
  <c r="H415" i="5"/>
  <c r="H420" i="5" s="1"/>
  <c r="G415" i="5"/>
  <c r="G420" i="5" s="1"/>
  <c r="F415" i="5"/>
  <c r="F420" i="5" s="1"/>
  <c r="E415" i="5"/>
  <c r="E420" i="5" s="1"/>
  <c r="D415" i="5"/>
  <c r="D420" i="5" s="1"/>
  <c r="C415" i="5"/>
  <c r="C420" i="5" s="1"/>
  <c r="N403" i="5"/>
  <c r="M403" i="5"/>
  <c r="L403" i="5"/>
  <c r="K403" i="5"/>
  <c r="J403" i="5"/>
  <c r="I403" i="5"/>
  <c r="H403" i="5"/>
  <c r="G403" i="5"/>
  <c r="F403" i="5"/>
  <c r="E403" i="5"/>
  <c r="D403" i="5"/>
  <c r="C403" i="5"/>
  <c r="N400" i="5"/>
  <c r="M400" i="5"/>
  <c r="L400" i="5"/>
  <c r="K400" i="5"/>
  <c r="J400" i="5"/>
  <c r="I400" i="5"/>
  <c r="H400" i="5"/>
  <c r="G400" i="5"/>
  <c r="F400" i="5"/>
  <c r="E400" i="5"/>
  <c r="D400" i="5"/>
  <c r="C400" i="5"/>
  <c r="N397" i="5"/>
  <c r="M397" i="5"/>
  <c r="L397" i="5"/>
  <c r="K397" i="5"/>
  <c r="J397" i="5"/>
  <c r="I397" i="5"/>
  <c r="H397" i="5"/>
  <c r="G397" i="5"/>
  <c r="F397" i="5"/>
  <c r="E397" i="5"/>
  <c r="D397" i="5"/>
  <c r="C397" i="5"/>
  <c r="N393" i="5"/>
  <c r="N404" i="5" s="1"/>
  <c r="M393" i="5"/>
  <c r="M404" i="5" s="1"/>
  <c r="L393" i="5"/>
  <c r="L404" i="5" s="1"/>
  <c r="K393" i="5"/>
  <c r="K404" i="5" s="1"/>
  <c r="J393" i="5"/>
  <c r="J404" i="5" s="1"/>
  <c r="I393" i="5"/>
  <c r="I404" i="5" s="1"/>
  <c r="H393" i="5"/>
  <c r="H404" i="5" s="1"/>
  <c r="G393" i="5"/>
  <c r="G404" i="5" s="1"/>
  <c r="F393" i="5"/>
  <c r="F404" i="5" s="1"/>
  <c r="E393" i="5"/>
  <c r="E404" i="5" s="1"/>
  <c r="D393" i="5"/>
  <c r="D404" i="5" s="1"/>
  <c r="C393" i="5"/>
  <c r="C404" i="5" s="1"/>
  <c r="N378" i="5"/>
  <c r="M378" i="5"/>
  <c r="L378" i="5"/>
  <c r="K378" i="5"/>
  <c r="J378" i="5"/>
  <c r="I378" i="5"/>
  <c r="H378" i="5"/>
  <c r="G378" i="5"/>
  <c r="F378" i="5"/>
  <c r="E378" i="5"/>
  <c r="D378" i="5"/>
  <c r="C378" i="5"/>
  <c r="N372" i="5"/>
  <c r="N379" i="5" s="1"/>
  <c r="M372" i="5"/>
  <c r="M379" i="5" s="1"/>
  <c r="L372" i="5"/>
  <c r="L379" i="5" s="1"/>
  <c r="K372" i="5"/>
  <c r="K379" i="5" s="1"/>
  <c r="J372" i="5"/>
  <c r="J379" i="5" s="1"/>
  <c r="I372" i="5"/>
  <c r="I379" i="5" s="1"/>
  <c r="H372" i="5"/>
  <c r="H379" i="5" s="1"/>
  <c r="G372" i="5"/>
  <c r="G379" i="5" s="1"/>
  <c r="F372" i="5"/>
  <c r="F379" i="5" s="1"/>
  <c r="E372" i="5"/>
  <c r="E379" i="5" s="1"/>
  <c r="D372" i="5"/>
  <c r="D379" i="5" s="1"/>
  <c r="C372" i="5"/>
  <c r="C379" i="5" s="1"/>
  <c r="N351" i="5"/>
  <c r="M351" i="5"/>
  <c r="L351" i="5"/>
  <c r="K351" i="5"/>
  <c r="J351" i="5"/>
  <c r="I351" i="5"/>
  <c r="H351" i="5"/>
  <c r="G351" i="5"/>
  <c r="F351" i="5"/>
  <c r="E351" i="5"/>
  <c r="D351" i="5"/>
  <c r="C351" i="5"/>
  <c r="N348" i="5"/>
  <c r="N352" i="5" s="1"/>
  <c r="M348" i="5"/>
  <c r="M352" i="5" s="1"/>
  <c r="L348" i="5"/>
  <c r="L352" i="5" s="1"/>
  <c r="K348" i="5"/>
  <c r="J348" i="5"/>
  <c r="J352" i="5" s="1"/>
  <c r="I348" i="5"/>
  <c r="I352" i="5" s="1"/>
  <c r="H348" i="5"/>
  <c r="H352" i="5" s="1"/>
  <c r="G348" i="5"/>
  <c r="G352" i="5" s="1"/>
  <c r="F348" i="5"/>
  <c r="F352" i="5" s="1"/>
  <c r="E348" i="5"/>
  <c r="E352" i="5" s="1"/>
  <c r="D348" i="5"/>
  <c r="D352" i="5" s="1"/>
  <c r="C348" i="5"/>
  <c r="C352" i="5" s="1"/>
  <c r="N333" i="5"/>
  <c r="M333" i="5"/>
  <c r="L333" i="5"/>
  <c r="K333" i="5"/>
  <c r="J333" i="5"/>
  <c r="I333" i="5"/>
  <c r="H333" i="5"/>
  <c r="G333" i="5"/>
  <c r="F333" i="5"/>
  <c r="E333" i="5"/>
  <c r="D333" i="5"/>
  <c r="C333" i="5"/>
  <c r="N330" i="5"/>
  <c r="N334" i="5" s="1"/>
  <c r="M330" i="5"/>
  <c r="M334" i="5" s="1"/>
  <c r="L330" i="5"/>
  <c r="L334" i="5" s="1"/>
  <c r="K330" i="5"/>
  <c r="K334" i="5" s="1"/>
  <c r="J330" i="5"/>
  <c r="J334" i="5" s="1"/>
  <c r="I330" i="5"/>
  <c r="I334" i="5" s="1"/>
  <c r="H330" i="5"/>
  <c r="H334" i="5" s="1"/>
  <c r="G330" i="5"/>
  <c r="G334" i="5" s="1"/>
  <c r="F330" i="5"/>
  <c r="F334" i="5" s="1"/>
  <c r="E330" i="5"/>
  <c r="E334" i="5" s="1"/>
  <c r="D330" i="5"/>
  <c r="D334" i="5" s="1"/>
  <c r="C330" i="5"/>
  <c r="C334" i="5" s="1"/>
  <c r="N317" i="5"/>
  <c r="M317" i="5"/>
  <c r="L317" i="5"/>
  <c r="K317" i="5"/>
  <c r="J317" i="5"/>
  <c r="I317" i="5"/>
  <c r="H317" i="5"/>
  <c r="G317" i="5"/>
  <c r="F317" i="5"/>
  <c r="E317" i="5"/>
  <c r="D317" i="5"/>
  <c r="C317" i="5"/>
  <c r="N313" i="5"/>
  <c r="M313" i="5"/>
  <c r="L313" i="5"/>
  <c r="K313" i="5"/>
  <c r="J313" i="5"/>
  <c r="I313" i="5"/>
  <c r="H313" i="5"/>
  <c r="G313" i="5"/>
  <c r="F313" i="5"/>
  <c r="E313" i="5"/>
  <c r="D313" i="5"/>
  <c r="C313" i="5"/>
  <c r="N307" i="5"/>
  <c r="N318" i="5" s="1"/>
  <c r="M307" i="5"/>
  <c r="M318" i="5" s="1"/>
  <c r="L307" i="5"/>
  <c r="L318" i="5" s="1"/>
  <c r="K307" i="5"/>
  <c r="K318" i="5" s="1"/>
  <c r="J307" i="5"/>
  <c r="J318" i="5" s="1"/>
  <c r="I307" i="5"/>
  <c r="I318" i="5" s="1"/>
  <c r="H307" i="5"/>
  <c r="H318" i="5" s="1"/>
  <c r="G307" i="5"/>
  <c r="G318" i="5" s="1"/>
  <c r="F307" i="5"/>
  <c r="F318" i="5" s="1"/>
  <c r="E307" i="5"/>
  <c r="E318" i="5" s="1"/>
  <c r="D307" i="5"/>
  <c r="D318" i="5" s="1"/>
  <c r="C307" i="5"/>
  <c r="C318" i="5" s="1"/>
  <c r="N290" i="5"/>
  <c r="M290" i="5"/>
  <c r="L290" i="5"/>
  <c r="K290" i="5"/>
  <c r="J290" i="5"/>
  <c r="I290" i="5"/>
  <c r="H290" i="5"/>
  <c r="G290" i="5"/>
  <c r="F290" i="5"/>
  <c r="E290" i="5"/>
  <c r="D290" i="5"/>
  <c r="C290" i="5"/>
  <c r="N287" i="5"/>
  <c r="M287" i="5"/>
  <c r="L287" i="5"/>
  <c r="K287" i="5"/>
  <c r="J287" i="5"/>
  <c r="I287" i="5"/>
  <c r="H287" i="5"/>
  <c r="G287" i="5"/>
  <c r="F287" i="5"/>
  <c r="E287" i="5"/>
  <c r="D287" i="5"/>
  <c r="C287" i="5"/>
  <c r="N283" i="5"/>
  <c r="N291" i="5" s="1"/>
  <c r="M283" i="5"/>
  <c r="M291" i="5" s="1"/>
  <c r="L283" i="5"/>
  <c r="L291" i="5" s="1"/>
  <c r="K283" i="5"/>
  <c r="K291" i="5" s="1"/>
  <c r="J283" i="5"/>
  <c r="J291" i="5" s="1"/>
  <c r="I283" i="5"/>
  <c r="I291" i="5" s="1"/>
  <c r="H283" i="5"/>
  <c r="H291" i="5" s="1"/>
  <c r="G283" i="5"/>
  <c r="G291" i="5" s="1"/>
  <c r="F283" i="5"/>
  <c r="F291" i="5" s="1"/>
  <c r="E283" i="5"/>
  <c r="E291" i="5" s="1"/>
  <c r="D283" i="5"/>
  <c r="D291" i="5" s="1"/>
  <c r="C283" i="5"/>
  <c r="C291" i="5" s="1"/>
  <c r="N263" i="5"/>
  <c r="M263" i="5"/>
  <c r="L263" i="5"/>
  <c r="K263" i="5"/>
  <c r="J263" i="5"/>
  <c r="I263" i="5"/>
  <c r="H263" i="5"/>
  <c r="G263" i="5"/>
  <c r="F263" i="5"/>
  <c r="E263" i="5"/>
  <c r="D263" i="5"/>
  <c r="C263" i="5"/>
  <c r="N260" i="5"/>
  <c r="N264" i="5" s="1"/>
  <c r="M260" i="5"/>
  <c r="M264" i="5" s="1"/>
  <c r="L260" i="5"/>
  <c r="L264" i="5" s="1"/>
  <c r="K260" i="5"/>
  <c r="K264" i="5" s="1"/>
  <c r="J260" i="5"/>
  <c r="J264" i="5" s="1"/>
  <c r="I260" i="5"/>
  <c r="I264" i="5" s="1"/>
  <c r="H260" i="5"/>
  <c r="H264" i="5" s="1"/>
  <c r="G260" i="5"/>
  <c r="G264" i="5" s="1"/>
  <c r="F260" i="5"/>
  <c r="F264" i="5" s="1"/>
  <c r="E260" i="5"/>
  <c r="E264" i="5" s="1"/>
  <c r="D260" i="5"/>
  <c r="D264" i="5" s="1"/>
  <c r="C260" i="5"/>
  <c r="C264" i="5" s="1"/>
  <c r="N246" i="5"/>
  <c r="M246" i="5"/>
  <c r="L246" i="5"/>
  <c r="K246" i="5"/>
  <c r="J246" i="5"/>
  <c r="I246" i="5"/>
  <c r="H246" i="5"/>
  <c r="G246" i="5"/>
  <c r="F246" i="5"/>
  <c r="E246" i="5"/>
  <c r="D246" i="5"/>
  <c r="C246" i="5"/>
  <c r="N241" i="5"/>
  <c r="N247" i="5" s="1"/>
  <c r="M241" i="5"/>
  <c r="M247" i="5" s="1"/>
  <c r="L241" i="5"/>
  <c r="L247" i="5" s="1"/>
  <c r="K241" i="5"/>
  <c r="K247" i="5" s="1"/>
  <c r="J241" i="5"/>
  <c r="J247" i="5" s="1"/>
  <c r="I241" i="5"/>
  <c r="I247" i="5" s="1"/>
  <c r="H241" i="5"/>
  <c r="H247" i="5" s="1"/>
  <c r="G241" i="5"/>
  <c r="G247" i="5" s="1"/>
  <c r="F241" i="5"/>
  <c r="F247" i="5" s="1"/>
  <c r="E241" i="5"/>
  <c r="E247" i="5" s="1"/>
  <c r="D241" i="5"/>
  <c r="D247" i="5" s="1"/>
  <c r="C241" i="5"/>
  <c r="C247" i="5" s="1"/>
  <c r="N226" i="5"/>
  <c r="M226" i="5"/>
  <c r="L226" i="5"/>
  <c r="K226" i="5"/>
  <c r="J226" i="5"/>
  <c r="I226" i="5"/>
  <c r="H226" i="5"/>
  <c r="G226" i="5"/>
  <c r="F226" i="5"/>
  <c r="E226" i="5"/>
  <c r="D226" i="5"/>
  <c r="C226" i="5"/>
  <c r="N223" i="5"/>
  <c r="M223" i="5"/>
  <c r="L223" i="5"/>
  <c r="K223" i="5"/>
  <c r="J223" i="5"/>
  <c r="I223" i="5"/>
  <c r="H223" i="5"/>
  <c r="G223" i="5"/>
  <c r="F223" i="5"/>
  <c r="E223" i="5"/>
  <c r="D223" i="5"/>
  <c r="C223" i="5"/>
  <c r="N216" i="5"/>
  <c r="N227" i="5" s="1"/>
  <c r="M216" i="5"/>
  <c r="M227" i="5" s="1"/>
  <c r="L216" i="5"/>
  <c r="L227" i="5" s="1"/>
  <c r="K216" i="5"/>
  <c r="K227" i="5" s="1"/>
  <c r="J216" i="5"/>
  <c r="J227" i="5" s="1"/>
  <c r="I216" i="5"/>
  <c r="I227" i="5" s="1"/>
  <c r="H216" i="5"/>
  <c r="H227" i="5" s="1"/>
  <c r="G216" i="5"/>
  <c r="G227" i="5" s="1"/>
  <c r="F216" i="5"/>
  <c r="F227" i="5" s="1"/>
  <c r="E216" i="5"/>
  <c r="E227" i="5" s="1"/>
  <c r="D216" i="5"/>
  <c r="D227" i="5" s="1"/>
  <c r="C216" i="5"/>
  <c r="C227" i="5" s="1"/>
  <c r="N203" i="5"/>
  <c r="N204" i="5" s="1"/>
  <c r="M203" i="5"/>
  <c r="M204" i="5" s="1"/>
  <c r="L203" i="5"/>
  <c r="L204" i="5" s="1"/>
  <c r="K203" i="5"/>
  <c r="K204" i="5" s="1"/>
  <c r="J203" i="5"/>
  <c r="J204" i="5" s="1"/>
  <c r="I203" i="5"/>
  <c r="I204" i="5" s="1"/>
  <c r="H203" i="5"/>
  <c r="H204" i="5" s="1"/>
  <c r="G203" i="5"/>
  <c r="G204" i="5" s="1"/>
  <c r="F203" i="5"/>
  <c r="F204" i="5" s="1"/>
  <c r="E203" i="5"/>
  <c r="E204" i="5" s="1"/>
  <c r="D203" i="5"/>
  <c r="D204" i="5" s="1"/>
  <c r="C203" i="5"/>
  <c r="C204" i="5" s="1"/>
  <c r="N189" i="5"/>
  <c r="M189" i="5"/>
  <c r="L189" i="5"/>
  <c r="K189" i="5"/>
  <c r="J189" i="5"/>
  <c r="I189" i="5"/>
  <c r="H189" i="5"/>
  <c r="G189" i="5"/>
  <c r="F189" i="5"/>
  <c r="E189" i="5"/>
  <c r="D189" i="5"/>
  <c r="C189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N176" i="5"/>
  <c r="N190" i="5" s="1"/>
  <c r="M176" i="5"/>
  <c r="M190" i="5" s="1"/>
  <c r="L176" i="5"/>
  <c r="L190" i="5" s="1"/>
  <c r="K176" i="5"/>
  <c r="K190" i="5" s="1"/>
  <c r="J176" i="5"/>
  <c r="J190" i="5" s="1"/>
  <c r="I176" i="5"/>
  <c r="I190" i="5" s="1"/>
  <c r="H176" i="5"/>
  <c r="H190" i="5" s="1"/>
  <c r="G176" i="5"/>
  <c r="G190" i="5" s="1"/>
  <c r="F176" i="5"/>
  <c r="F190" i="5" s="1"/>
  <c r="E176" i="5"/>
  <c r="E190" i="5" s="1"/>
  <c r="D176" i="5"/>
  <c r="D190" i="5" s="1"/>
  <c r="C176" i="5"/>
  <c r="C190" i="5" s="1"/>
  <c r="N162" i="5"/>
  <c r="M162" i="5"/>
  <c r="L162" i="5"/>
  <c r="K162" i="5"/>
  <c r="J162" i="5"/>
  <c r="I162" i="5"/>
  <c r="H162" i="5"/>
  <c r="G162" i="5"/>
  <c r="F162" i="5"/>
  <c r="E162" i="5"/>
  <c r="D162" i="5"/>
  <c r="C162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N154" i="5"/>
  <c r="N163" i="5" s="1"/>
  <c r="M154" i="5"/>
  <c r="M163" i="5" s="1"/>
  <c r="L154" i="5"/>
  <c r="L163" i="5" s="1"/>
  <c r="K154" i="5"/>
  <c r="K163" i="5" s="1"/>
  <c r="J154" i="5"/>
  <c r="J163" i="5" s="1"/>
  <c r="I154" i="5"/>
  <c r="I163" i="5" s="1"/>
  <c r="H154" i="5"/>
  <c r="H163" i="5" s="1"/>
  <c r="G154" i="5"/>
  <c r="G163" i="5" s="1"/>
  <c r="F154" i="5"/>
  <c r="F163" i="5" s="1"/>
  <c r="E154" i="5"/>
  <c r="E163" i="5" s="1"/>
  <c r="D154" i="5"/>
  <c r="D163" i="5" s="1"/>
  <c r="C154" i="5"/>
  <c r="C163" i="5" s="1"/>
  <c r="N137" i="5"/>
  <c r="M137" i="5"/>
  <c r="L137" i="5"/>
  <c r="K137" i="5"/>
  <c r="J137" i="5"/>
  <c r="I137" i="5"/>
  <c r="H137" i="5"/>
  <c r="G137" i="5"/>
  <c r="F137" i="5"/>
  <c r="E137" i="5"/>
  <c r="D137" i="5"/>
  <c r="C137" i="5"/>
  <c r="N134" i="5"/>
  <c r="N138" i="5" s="1"/>
  <c r="M134" i="5"/>
  <c r="M138" i="5" s="1"/>
  <c r="L134" i="5"/>
  <c r="L138" i="5" s="1"/>
  <c r="K134" i="5"/>
  <c r="K138" i="5" s="1"/>
  <c r="J134" i="5"/>
  <c r="J138" i="5" s="1"/>
  <c r="I134" i="5"/>
  <c r="I138" i="5" s="1"/>
  <c r="H134" i="5"/>
  <c r="H138" i="5" s="1"/>
  <c r="G134" i="5"/>
  <c r="G138" i="5" s="1"/>
  <c r="F134" i="5"/>
  <c r="F138" i="5" s="1"/>
  <c r="E134" i="5"/>
  <c r="E138" i="5" s="1"/>
  <c r="D134" i="5"/>
  <c r="D138" i="5" s="1"/>
  <c r="C134" i="5"/>
  <c r="C138" i="5" s="1"/>
  <c r="N119" i="5"/>
  <c r="M119" i="5"/>
  <c r="L119" i="5"/>
  <c r="K119" i="5"/>
  <c r="J119" i="5"/>
  <c r="I119" i="5"/>
  <c r="H119" i="5"/>
  <c r="G119" i="5"/>
  <c r="F119" i="5"/>
  <c r="E119" i="5"/>
  <c r="D119" i="5"/>
  <c r="C119" i="5"/>
  <c r="N116" i="5"/>
  <c r="N120" i="5" s="1"/>
  <c r="M116" i="5"/>
  <c r="M120" i="5" s="1"/>
  <c r="L116" i="5"/>
  <c r="L120" i="5" s="1"/>
  <c r="K116" i="5"/>
  <c r="K120" i="5" s="1"/>
  <c r="J116" i="5"/>
  <c r="J120" i="5" s="1"/>
  <c r="I116" i="5"/>
  <c r="I120" i="5" s="1"/>
  <c r="H116" i="5"/>
  <c r="H120" i="5" s="1"/>
  <c r="G116" i="5"/>
  <c r="G120" i="5" s="1"/>
  <c r="F116" i="5"/>
  <c r="F120" i="5" s="1"/>
  <c r="E116" i="5"/>
  <c r="E120" i="5" s="1"/>
  <c r="D116" i="5"/>
  <c r="D120" i="5" s="1"/>
  <c r="C116" i="5"/>
  <c r="C120" i="5" s="1"/>
  <c r="N99" i="5"/>
  <c r="M99" i="5"/>
  <c r="L99" i="5"/>
  <c r="K99" i="5"/>
  <c r="J99" i="5"/>
  <c r="I99" i="5"/>
  <c r="H99" i="5"/>
  <c r="G99" i="5"/>
  <c r="F99" i="5"/>
  <c r="E99" i="5"/>
  <c r="D99" i="5"/>
  <c r="C99" i="5"/>
  <c r="N96" i="5"/>
  <c r="M96" i="5"/>
  <c r="L96" i="5"/>
  <c r="K96" i="5"/>
  <c r="J96" i="5"/>
  <c r="I96" i="5"/>
  <c r="H96" i="5"/>
  <c r="G96" i="5"/>
  <c r="F96" i="5"/>
  <c r="E96" i="5"/>
  <c r="D96" i="5"/>
  <c r="C96" i="5"/>
  <c r="N92" i="5"/>
  <c r="N100" i="5" s="1"/>
  <c r="M92" i="5"/>
  <c r="M100" i="5" s="1"/>
  <c r="L92" i="5"/>
  <c r="L100" i="5" s="1"/>
  <c r="K92" i="5"/>
  <c r="K100" i="5" s="1"/>
  <c r="J92" i="5"/>
  <c r="J100" i="5" s="1"/>
  <c r="I92" i="5"/>
  <c r="I100" i="5" s="1"/>
  <c r="H92" i="5"/>
  <c r="H100" i="5" s="1"/>
  <c r="G92" i="5"/>
  <c r="G100" i="5" s="1"/>
  <c r="F92" i="5"/>
  <c r="F100" i="5" s="1"/>
  <c r="E92" i="5"/>
  <c r="E100" i="5" s="1"/>
  <c r="D92" i="5"/>
  <c r="D100" i="5" s="1"/>
  <c r="C92" i="5"/>
  <c r="C100" i="5" s="1"/>
  <c r="N77" i="5"/>
  <c r="M77" i="5"/>
  <c r="L77" i="5"/>
  <c r="K77" i="5"/>
  <c r="J77" i="5"/>
  <c r="I77" i="5"/>
  <c r="H77" i="5"/>
  <c r="G77" i="5"/>
  <c r="F77" i="5"/>
  <c r="E77" i="5"/>
  <c r="D77" i="5"/>
  <c r="C77" i="5"/>
  <c r="N73" i="5"/>
  <c r="M73" i="5"/>
  <c r="L73" i="5"/>
  <c r="K73" i="5"/>
  <c r="J73" i="5"/>
  <c r="I73" i="5"/>
  <c r="H73" i="5"/>
  <c r="G73" i="5"/>
  <c r="F73" i="5"/>
  <c r="E73" i="5"/>
  <c r="D73" i="5"/>
  <c r="C73" i="5"/>
  <c r="N65" i="5"/>
  <c r="N78" i="5" s="1"/>
  <c r="M65" i="5"/>
  <c r="M78" i="5" s="1"/>
  <c r="L65" i="5"/>
  <c r="L78" i="5" s="1"/>
  <c r="K65" i="5"/>
  <c r="K78" i="5" s="1"/>
  <c r="J65" i="5"/>
  <c r="J78" i="5" s="1"/>
  <c r="I65" i="5"/>
  <c r="I78" i="5" s="1"/>
  <c r="H65" i="5"/>
  <c r="H78" i="5" s="1"/>
  <c r="G65" i="5"/>
  <c r="G78" i="5" s="1"/>
  <c r="F65" i="5"/>
  <c r="F78" i="5" s="1"/>
  <c r="E65" i="5"/>
  <c r="E78" i="5" s="1"/>
  <c r="D65" i="5"/>
  <c r="D78" i="5" s="1"/>
  <c r="C65" i="5"/>
  <c r="C78" i="5" s="1"/>
  <c r="N50" i="5"/>
  <c r="M50" i="5"/>
  <c r="L50" i="5"/>
  <c r="K50" i="5"/>
  <c r="J50" i="5"/>
  <c r="I50" i="5"/>
  <c r="H50" i="5"/>
  <c r="G50" i="5"/>
  <c r="F50" i="5"/>
  <c r="E50" i="5"/>
  <c r="D50" i="5"/>
  <c r="C50" i="5"/>
  <c r="N47" i="5"/>
  <c r="N51" i="5" s="1"/>
  <c r="M47" i="5"/>
  <c r="M51" i="5" s="1"/>
  <c r="L47" i="5"/>
  <c r="L51" i="5" s="1"/>
  <c r="K47" i="5"/>
  <c r="K51" i="5" s="1"/>
  <c r="J47" i="5"/>
  <c r="J51" i="5" s="1"/>
  <c r="I47" i="5"/>
  <c r="I51" i="5" s="1"/>
  <c r="H47" i="5"/>
  <c r="H51" i="5" s="1"/>
  <c r="G47" i="5"/>
  <c r="G51" i="5" s="1"/>
  <c r="F47" i="5"/>
  <c r="F51" i="5" s="1"/>
  <c r="E47" i="5"/>
  <c r="E51" i="5" s="1"/>
  <c r="D47" i="5"/>
  <c r="D51" i="5" s="1"/>
  <c r="C47" i="5"/>
  <c r="C51" i="5" s="1"/>
  <c r="N27" i="5"/>
  <c r="M27" i="5"/>
  <c r="L27" i="5"/>
  <c r="K27" i="5"/>
  <c r="J27" i="5"/>
  <c r="I27" i="5"/>
  <c r="H27" i="5"/>
  <c r="G27" i="5"/>
  <c r="F27" i="5"/>
  <c r="E27" i="5"/>
  <c r="D27" i="5"/>
  <c r="C27" i="5"/>
  <c r="N23" i="5"/>
  <c r="M23" i="5"/>
  <c r="L23" i="5"/>
  <c r="K23" i="5"/>
  <c r="J23" i="5"/>
  <c r="I23" i="5"/>
  <c r="H23" i="5"/>
  <c r="G23" i="5"/>
  <c r="F23" i="5"/>
  <c r="E23" i="5"/>
  <c r="D23" i="5"/>
  <c r="C23" i="5"/>
  <c r="N18" i="5"/>
  <c r="N28" i="5" s="1"/>
  <c r="M18" i="5"/>
  <c r="M28" i="5" s="1"/>
  <c r="L18" i="5"/>
  <c r="L28" i="5" s="1"/>
  <c r="K18" i="5"/>
  <c r="K28" i="5" s="1"/>
  <c r="J18" i="5"/>
  <c r="J28" i="5" s="1"/>
  <c r="I18" i="5"/>
  <c r="I28" i="5" s="1"/>
  <c r="H18" i="5"/>
  <c r="H28" i="5" s="1"/>
  <c r="G18" i="5"/>
  <c r="G28" i="5" s="1"/>
  <c r="F18" i="5"/>
  <c r="F28" i="5" s="1"/>
  <c r="E18" i="5"/>
  <c r="E28" i="5" s="1"/>
  <c r="D18" i="5"/>
  <c r="D28" i="5" s="1"/>
  <c r="C18" i="5"/>
  <c r="C28" i="5" s="1"/>
  <c r="N770" i="4"/>
  <c r="N771" i="4" s="1"/>
  <c r="M770" i="4"/>
  <c r="M771" i="4" s="1"/>
  <c r="L770" i="4"/>
  <c r="L771" i="4" s="1"/>
  <c r="K770" i="4"/>
  <c r="K771" i="4" s="1"/>
  <c r="J770" i="4"/>
  <c r="J771" i="4" s="1"/>
  <c r="I770" i="4"/>
  <c r="I771" i="4" s="1"/>
  <c r="H770" i="4"/>
  <c r="H771" i="4" s="1"/>
  <c r="G770" i="4"/>
  <c r="G771" i="4" s="1"/>
  <c r="F770" i="4"/>
  <c r="F771" i="4" s="1"/>
  <c r="E770" i="4"/>
  <c r="E771" i="4" s="1"/>
  <c r="D770" i="4"/>
  <c r="D771" i="4" s="1"/>
  <c r="C770" i="4"/>
  <c r="C771" i="4" s="1"/>
  <c r="N756" i="4"/>
  <c r="N757" i="4" s="1"/>
  <c r="M756" i="4"/>
  <c r="M757" i="4" s="1"/>
  <c r="L756" i="4"/>
  <c r="L757" i="4" s="1"/>
  <c r="K756" i="4"/>
  <c r="K757" i="4" s="1"/>
  <c r="J756" i="4"/>
  <c r="J757" i="4" s="1"/>
  <c r="I756" i="4"/>
  <c r="I757" i="4" s="1"/>
  <c r="H756" i="4"/>
  <c r="H757" i="4" s="1"/>
  <c r="G756" i="4"/>
  <c r="G757" i="4" s="1"/>
  <c r="F756" i="4"/>
  <c r="F757" i="4" s="1"/>
  <c r="E756" i="4"/>
  <c r="E757" i="4" s="1"/>
  <c r="D756" i="4"/>
  <c r="D757" i="4" s="1"/>
  <c r="C756" i="4"/>
  <c r="C757" i="4" s="1"/>
  <c r="N742" i="4"/>
  <c r="M742" i="4"/>
  <c r="L742" i="4"/>
  <c r="K742" i="4"/>
  <c r="J742" i="4"/>
  <c r="I742" i="4"/>
  <c r="H742" i="4"/>
  <c r="G742" i="4"/>
  <c r="F742" i="4"/>
  <c r="E742" i="4"/>
  <c r="D742" i="4"/>
  <c r="C742" i="4"/>
  <c r="N733" i="4"/>
  <c r="N743" i="4" s="1"/>
  <c r="M733" i="4"/>
  <c r="M743" i="4" s="1"/>
  <c r="L733" i="4"/>
  <c r="L743" i="4" s="1"/>
  <c r="K733" i="4"/>
  <c r="K743" i="4" s="1"/>
  <c r="J733" i="4"/>
  <c r="J743" i="4" s="1"/>
  <c r="I733" i="4"/>
  <c r="I743" i="4" s="1"/>
  <c r="H733" i="4"/>
  <c r="H743" i="4" s="1"/>
  <c r="G733" i="4"/>
  <c r="G743" i="4" s="1"/>
  <c r="F733" i="4"/>
  <c r="F743" i="4" s="1"/>
  <c r="E733" i="4"/>
  <c r="E743" i="4" s="1"/>
  <c r="D733" i="4"/>
  <c r="D743" i="4" s="1"/>
  <c r="C733" i="4"/>
  <c r="C743" i="4" s="1"/>
  <c r="N717" i="4"/>
  <c r="M717" i="4"/>
  <c r="L717" i="4"/>
  <c r="K717" i="4"/>
  <c r="J717" i="4"/>
  <c r="I717" i="4"/>
  <c r="H717" i="4"/>
  <c r="G717" i="4"/>
  <c r="F717" i="4"/>
  <c r="E717" i="4"/>
  <c r="D717" i="4"/>
  <c r="C717" i="4"/>
  <c r="N714" i="4"/>
  <c r="M714" i="4"/>
  <c r="L714" i="4"/>
  <c r="K714" i="4"/>
  <c r="J714" i="4"/>
  <c r="I714" i="4"/>
  <c r="H714" i="4"/>
  <c r="G714" i="4"/>
  <c r="F714" i="4"/>
  <c r="E714" i="4"/>
  <c r="D714" i="4"/>
  <c r="C714" i="4"/>
  <c r="N710" i="4"/>
  <c r="M710" i="4"/>
  <c r="L710" i="4"/>
  <c r="K710" i="4"/>
  <c r="J710" i="4"/>
  <c r="I710" i="4"/>
  <c r="H710" i="4"/>
  <c r="G710" i="4"/>
  <c r="F710" i="4"/>
  <c r="E710" i="4"/>
  <c r="D710" i="4"/>
  <c r="C710" i="4"/>
  <c r="N707" i="4"/>
  <c r="N718" i="4" s="1"/>
  <c r="M707" i="4"/>
  <c r="M718" i="4" s="1"/>
  <c r="L707" i="4"/>
  <c r="L718" i="4" s="1"/>
  <c r="K707" i="4"/>
  <c r="K718" i="4" s="1"/>
  <c r="J707" i="4"/>
  <c r="J718" i="4" s="1"/>
  <c r="I707" i="4"/>
  <c r="I718" i="4" s="1"/>
  <c r="H707" i="4"/>
  <c r="H718" i="4" s="1"/>
  <c r="G707" i="4"/>
  <c r="G718" i="4" s="1"/>
  <c r="F707" i="4"/>
  <c r="F718" i="4" s="1"/>
  <c r="E707" i="4"/>
  <c r="E718" i="4" s="1"/>
  <c r="D707" i="4"/>
  <c r="D718" i="4" s="1"/>
  <c r="C707" i="4"/>
  <c r="C718" i="4" s="1"/>
  <c r="N691" i="4"/>
  <c r="M691" i="4"/>
  <c r="L691" i="4"/>
  <c r="K691" i="4"/>
  <c r="J691" i="4"/>
  <c r="I691" i="4"/>
  <c r="H691" i="4"/>
  <c r="G691" i="4"/>
  <c r="F691" i="4"/>
  <c r="E691" i="4"/>
  <c r="D691" i="4"/>
  <c r="C691" i="4"/>
  <c r="N688" i="4"/>
  <c r="M688" i="4"/>
  <c r="L688" i="4"/>
  <c r="K688" i="4"/>
  <c r="J688" i="4"/>
  <c r="I688" i="4"/>
  <c r="H688" i="4"/>
  <c r="G688" i="4"/>
  <c r="F688" i="4"/>
  <c r="E688" i="4"/>
  <c r="D688" i="4"/>
  <c r="C688" i="4"/>
  <c r="N684" i="4"/>
  <c r="M684" i="4"/>
  <c r="L684" i="4"/>
  <c r="K684" i="4"/>
  <c r="J684" i="4"/>
  <c r="I684" i="4"/>
  <c r="H684" i="4"/>
  <c r="G684" i="4"/>
  <c r="F684" i="4"/>
  <c r="E684" i="4"/>
  <c r="D684" i="4"/>
  <c r="C684" i="4"/>
  <c r="N679" i="4"/>
  <c r="N692" i="4" s="1"/>
  <c r="M679" i="4"/>
  <c r="M692" i="4" s="1"/>
  <c r="L679" i="4"/>
  <c r="L692" i="4" s="1"/>
  <c r="K679" i="4"/>
  <c r="K692" i="4" s="1"/>
  <c r="J679" i="4"/>
  <c r="J692" i="4" s="1"/>
  <c r="I679" i="4"/>
  <c r="I692" i="4" s="1"/>
  <c r="H679" i="4"/>
  <c r="H692" i="4" s="1"/>
  <c r="G679" i="4"/>
  <c r="G692" i="4" s="1"/>
  <c r="F679" i="4"/>
  <c r="F692" i="4" s="1"/>
  <c r="E679" i="4"/>
  <c r="E692" i="4" s="1"/>
  <c r="D679" i="4"/>
  <c r="D692" i="4" s="1"/>
  <c r="C679" i="4"/>
  <c r="C692" i="4" s="1"/>
  <c r="N663" i="4"/>
  <c r="M663" i="4"/>
  <c r="L663" i="4"/>
  <c r="K663" i="4"/>
  <c r="J663" i="4"/>
  <c r="I663" i="4"/>
  <c r="H663" i="4"/>
  <c r="G663" i="4"/>
  <c r="F663" i="4"/>
  <c r="E663" i="4"/>
  <c r="D663" i="4"/>
  <c r="C663" i="4"/>
  <c r="N660" i="4"/>
  <c r="N664" i="4" s="1"/>
  <c r="M660" i="4"/>
  <c r="M664" i="4" s="1"/>
  <c r="L660" i="4"/>
  <c r="L664" i="4" s="1"/>
  <c r="K660" i="4"/>
  <c r="K664" i="4" s="1"/>
  <c r="J660" i="4"/>
  <c r="J664" i="4" s="1"/>
  <c r="I660" i="4"/>
  <c r="I664" i="4" s="1"/>
  <c r="H660" i="4"/>
  <c r="H664" i="4" s="1"/>
  <c r="G660" i="4"/>
  <c r="G664" i="4" s="1"/>
  <c r="F660" i="4"/>
  <c r="F664" i="4" s="1"/>
  <c r="E660" i="4"/>
  <c r="E664" i="4" s="1"/>
  <c r="D660" i="4"/>
  <c r="D664" i="4" s="1"/>
  <c r="C660" i="4"/>
  <c r="C664" i="4" s="1"/>
  <c r="N646" i="4"/>
  <c r="M646" i="4"/>
  <c r="L646" i="4"/>
  <c r="K646" i="4"/>
  <c r="J646" i="4"/>
  <c r="I646" i="4"/>
  <c r="H646" i="4"/>
  <c r="G646" i="4"/>
  <c r="F646" i="4"/>
  <c r="E646" i="4"/>
  <c r="D646" i="4"/>
  <c r="C646" i="4"/>
  <c r="N643" i="4"/>
  <c r="N647" i="4" s="1"/>
  <c r="M643" i="4"/>
  <c r="M647" i="4" s="1"/>
  <c r="L643" i="4"/>
  <c r="L647" i="4" s="1"/>
  <c r="K643" i="4"/>
  <c r="K647" i="4" s="1"/>
  <c r="J643" i="4"/>
  <c r="J647" i="4" s="1"/>
  <c r="I643" i="4"/>
  <c r="I647" i="4" s="1"/>
  <c r="H643" i="4"/>
  <c r="H647" i="4" s="1"/>
  <c r="G643" i="4"/>
  <c r="G647" i="4" s="1"/>
  <c r="F643" i="4"/>
  <c r="F647" i="4" s="1"/>
  <c r="E643" i="4"/>
  <c r="E647" i="4" s="1"/>
  <c r="D643" i="4"/>
  <c r="D647" i="4" s="1"/>
  <c r="C643" i="4"/>
  <c r="C647" i="4" s="1"/>
  <c r="N628" i="4"/>
  <c r="M628" i="4"/>
  <c r="L628" i="4"/>
  <c r="K628" i="4"/>
  <c r="J628" i="4"/>
  <c r="I628" i="4"/>
  <c r="H628" i="4"/>
  <c r="G628" i="4"/>
  <c r="F628" i="4"/>
  <c r="E628" i="4"/>
  <c r="D628" i="4"/>
  <c r="C628" i="4"/>
  <c r="N625" i="4"/>
  <c r="N629" i="4" s="1"/>
  <c r="M625" i="4"/>
  <c r="M629" i="4" s="1"/>
  <c r="L625" i="4"/>
  <c r="L629" i="4" s="1"/>
  <c r="K625" i="4"/>
  <c r="J625" i="4"/>
  <c r="J629" i="4" s="1"/>
  <c r="I625" i="4"/>
  <c r="I629" i="4" s="1"/>
  <c r="H625" i="4"/>
  <c r="H629" i="4" s="1"/>
  <c r="G625" i="4"/>
  <c r="G629" i="4" s="1"/>
  <c r="F625" i="4"/>
  <c r="F629" i="4" s="1"/>
  <c r="E625" i="4"/>
  <c r="E629" i="4" s="1"/>
  <c r="D625" i="4"/>
  <c r="D629" i="4" s="1"/>
  <c r="C625" i="4"/>
  <c r="C629" i="4" s="1"/>
  <c r="N611" i="4"/>
  <c r="M611" i="4"/>
  <c r="L611" i="4"/>
  <c r="K611" i="4"/>
  <c r="J611" i="4"/>
  <c r="I611" i="4"/>
  <c r="H611" i="4"/>
  <c r="G611" i="4"/>
  <c r="F611" i="4"/>
  <c r="E611" i="4"/>
  <c r="D611" i="4"/>
  <c r="C611" i="4"/>
  <c r="N608" i="4"/>
  <c r="M608" i="4"/>
  <c r="L608" i="4"/>
  <c r="K608" i="4"/>
  <c r="J608" i="4"/>
  <c r="I608" i="4"/>
  <c r="H608" i="4"/>
  <c r="G608" i="4"/>
  <c r="F608" i="4"/>
  <c r="E608" i="4"/>
  <c r="D608" i="4"/>
  <c r="C608" i="4"/>
  <c r="N604" i="4"/>
  <c r="N612" i="4" s="1"/>
  <c r="M604" i="4"/>
  <c r="M612" i="4" s="1"/>
  <c r="L604" i="4"/>
  <c r="L612" i="4" s="1"/>
  <c r="K604" i="4"/>
  <c r="K612" i="4" s="1"/>
  <c r="J604" i="4"/>
  <c r="J612" i="4" s="1"/>
  <c r="I604" i="4"/>
  <c r="I612" i="4" s="1"/>
  <c r="H604" i="4"/>
  <c r="H612" i="4" s="1"/>
  <c r="G604" i="4"/>
  <c r="G612" i="4" s="1"/>
  <c r="F604" i="4"/>
  <c r="F612" i="4" s="1"/>
  <c r="E604" i="4"/>
  <c r="E612" i="4" s="1"/>
  <c r="D604" i="4"/>
  <c r="D612" i="4" s="1"/>
  <c r="C604" i="4"/>
  <c r="C612" i="4" s="1"/>
  <c r="N590" i="4"/>
  <c r="M590" i="4"/>
  <c r="L590" i="4"/>
  <c r="K590" i="4"/>
  <c r="J590" i="4"/>
  <c r="I590" i="4"/>
  <c r="H590" i="4"/>
  <c r="G590" i="4"/>
  <c r="F590" i="4"/>
  <c r="E590" i="4"/>
  <c r="D590" i="4"/>
  <c r="C590" i="4"/>
  <c r="N587" i="4"/>
  <c r="N591" i="4" s="1"/>
  <c r="M587" i="4"/>
  <c r="M591" i="4" s="1"/>
  <c r="L587" i="4"/>
  <c r="L591" i="4" s="1"/>
  <c r="K587" i="4"/>
  <c r="K591" i="4" s="1"/>
  <c r="J587" i="4"/>
  <c r="J591" i="4" s="1"/>
  <c r="I587" i="4"/>
  <c r="I591" i="4" s="1"/>
  <c r="H587" i="4"/>
  <c r="H591" i="4" s="1"/>
  <c r="G587" i="4"/>
  <c r="G591" i="4" s="1"/>
  <c r="F587" i="4"/>
  <c r="F591" i="4" s="1"/>
  <c r="E587" i="4"/>
  <c r="E591" i="4" s="1"/>
  <c r="D587" i="4"/>
  <c r="D591" i="4" s="1"/>
  <c r="C587" i="4"/>
  <c r="C591" i="4" s="1"/>
  <c r="N572" i="4"/>
  <c r="N573" i="4" s="1"/>
  <c r="M572" i="4"/>
  <c r="M573" i="4" s="1"/>
  <c r="L572" i="4"/>
  <c r="L573" i="4" s="1"/>
  <c r="K572" i="4"/>
  <c r="K573" i="4" s="1"/>
  <c r="J572" i="4"/>
  <c r="J573" i="4" s="1"/>
  <c r="I572" i="4"/>
  <c r="I573" i="4" s="1"/>
  <c r="H572" i="4"/>
  <c r="H573" i="4" s="1"/>
  <c r="G572" i="4"/>
  <c r="G573" i="4" s="1"/>
  <c r="F572" i="4"/>
  <c r="F573" i="4" s="1"/>
  <c r="E572" i="4"/>
  <c r="E573" i="4" s="1"/>
  <c r="D572" i="4"/>
  <c r="D573" i="4" s="1"/>
  <c r="C572" i="4"/>
  <c r="C573" i="4" s="1"/>
  <c r="N559" i="4"/>
  <c r="M559" i="4"/>
  <c r="L559" i="4"/>
  <c r="K559" i="4"/>
  <c r="J559" i="4"/>
  <c r="I559" i="4"/>
  <c r="H559" i="4"/>
  <c r="G559" i="4"/>
  <c r="F559" i="4"/>
  <c r="E559" i="4"/>
  <c r="D559" i="4"/>
  <c r="C559" i="4"/>
  <c r="N556" i="4"/>
  <c r="M556" i="4"/>
  <c r="L556" i="4"/>
  <c r="K556" i="4"/>
  <c r="J556" i="4"/>
  <c r="I556" i="4"/>
  <c r="H556" i="4"/>
  <c r="G556" i="4"/>
  <c r="F556" i="4"/>
  <c r="E556" i="4"/>
  <c r="D556" i="4"/>
  <c r="C556" i="4"/>
  <c r="N553" i="4"/>
  <c r="N560" i="4" s="1"/>
  <c r="M553" i="4"/>
  <c r="M560" i="4" s="1"/>
  <c r="L553" i="4"/>
  <c r="L560" i="4" s="1"/>
  <c r="K553" i="4"/>
  <c r="K560" i="4" s="1"/>
  <c r="J553" i="4"/>
  <c r="J560" i="4" s="1"/>
  <c r="I553" i="4"/>
  <c r="I560" i="4" s="1"/>
  <c r="H553" i="4"/>
  <c r="H560" i="4" s="1"/>
  <c r="G553" i="4"/>
  <c r="G560" i="4" s="1"/>
  <c r="F553" i="4"/>
  <c r="F560" i="4" s="1"/>
  <c r="E553" i="4"/>
  <c r="E560" i="4" s="1"/>
  <c r="D553" i="4"/>
  <c r="D560" i="4" s="1"/>
  <c r="C553" i="4"/>
  <c r="C560" i="4" s="1"/>
  <c r="N539" i="4"/>
  <c r="M539" i="4"/>
  <c r="L539" i="4"/>
  <c r="K539" i="4"/>
  <c r="J539" i="4"/>
  <c r="I539" i="4"/>
  <c r="H539" i="4"/>
  <c r="G539" i="4"/>
  <c r="F539" i="4"/>
  <c r="E539" i="4"/>
  <c r="D539" i="4"/>
  <c r="C539" i="4"/>
  <c r="N536" i="4"/>
  <c r="M536" i="4"/>
  <c r="L536" i="4"/>
  <c r="K536" i="4"/>
  <c r="J536" i="4"/>
  <c r="I536" i="4"/>
  <c r="H536" i="4"/>
  <c r="G536" i="4"/>
  <c r="F536" i="4"/>
  <c r="E536" i="4"/>
  <c r="D536" i="4"/>
  <c r="C536" i="4"/>
  <c r="N532" i="4"/>
  <c r="N540" i="4" s="1"/>
  <c r="M532" i="4"/>
  <c r="M540" i="4" s="1"/>
  <c r="L532" i="4"/>
  <c r="L540" i="4" s="1"/>
  <c r="K532" i="4"/>
  <c r="K540" i="4" s="1"/>
  <c r="J532" i="4"/>
  <c r="J540" i="4" s="1"/>
  <c r="I532" i="4"/>
  <c r="I540" i="4" s="1"/>
  <c r="H532" i="4"/>
  <c r="H540" i="4" s="1"/>
  <c r="G532" i="4"/>
  <c r="G540" i="4" s="1"/>
  <c r="F532" i="4"/>
  <c r="F540" i="4" s="1"/>
  <c r="E532" i="4"/>
  <c r="E540" i="4" s="1"/>
  <c r="D532" i="4"/>
  <c r="D540" i="4" s="1"/>
  <c r="C532" i="4"/>
  <c r="C540" i="4" s="1"/>
  <c r="N518" i="4"/>
  <c r="M518" i="4"/>
  <c r="L518" i="4"/>
  <c r="K518" i="4"/>
  <c r="J518" i="4"/>
  <c r="I518" i="4"/>
  <c r="H518" i="4"/>
  <c r="G518" i="4"/>
  <c r="F518" i="4"/>
  <c r="E518" i="4"/>
  <c r="D518" i="4"/>
  <c r="C518" i="4"/>
  <c r="N515" i="4"/>
  <c r="M515" i="4"/>
  <c r="L515" i="4"/>
  <c r="K515" i="4"/>
  <c r="J515" i="4"/>
  <c r="I515" i="4"/>
  <c r="H515" i="4"/>
  <c r="G515" i="4"/>
  <c r="F515" i="4"/>
  <c r="E515" i="4"/>
  <c r="D515" i="4"/>
  <c r="C515" i="4"/>
  <c r="N511" i="4"/>
  <c r="N519" i="4" s="1"/>
  <c r="M511" i="4"/>
  <c r="M519" i="4" s="1"/>
  <c r="L511" i="4"/>
  <c r="L519" i="4" s="1"/>
  <c r="K511" i="4"/>
  <c r="K519" i="4" s="1"/>
  <c r="J511" i="4"/>
  <c r="J519" i="4" s="1"/>
  <c r="I511" i="4"/>
  <c r="I519" i="4" s="1"/>
  <c r="H511" i="4"/>
  <c r="H519" i="4" s="1"/>
  <c r="G511" i="4"/>
  <c r="G519" i="4" s="1"/>
  <c r="F511" i="4"/>
  <c r="F519" i="4" s="1"/>
  <c r="E511" i="4"/>
  <c r="E519" i="4" s="1"/>
  <c r="D511" i="4"/>
  <c r="D519" i="4" s="1"/>
  <c r="C511" i="4"/>
  <c r="C519" i="4" s="1"/>
  <c r="N496" i="4"/>
  <c r="M496" i="4"/>
  <c r="L496" i="4"/>
  <c r="K496" i="4"/>
  <c r="J496" i="4"/>
  <c r="I496" i="4"/>
  <c r="H496" i="4"/>
  <c r="G496" i="4"/>
  <c r="F496" i="4"/>
  <c r="E496" i="4"/>
  <c r="D496" i="4"/>
  <c r="C496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N490" i="4"/>
  <c r="N497" i="4" s="1"/>
  <c r="M490" i="4"/>
  <c r="M497" i="4" s="1"/>
  <c r="L490" i="4"/>
  <c r="L497" i="4" s="1"/>
  <c r="K490" i="4"/>
  <c r="K497" i="4" s="1"/>
  <c r="J490" i="4"/>
  <c r="J497" i="4" s="1"/>
  <c r="I490" i="4"/>
  <c r="I497" i="4" s="1"/>
  <c r="H490" i="4"/>
  <c r="H497" i="4" s="1"/>
  <c r="G490" i="4"/>
  <c r="G497" i="4" s="1"/>
  <c r="F490" i="4"/>
  <c r="F497" i="4" s="1"/>
  <c r="E490" i="4"/>
  <c r="E497" i="4" s="1"/>
  <c r="D490" i="4"/>
  <c r="D497" i="4" s="1"/>
  <c r="C490" i="4"/>
  <c r="C497" i="4" s="1"/>
  <c r="N476" i="4"/>
  <c r="N477" i="4" s="1"/>
  <c r="M476" i="4"/>
  <c r="M477" i="4" s="1"/>
  <c r="L476" i="4"/>
  <c r="L477" i="4" s="1"/>
  <c r="K476" i="4"/>
  <c r="K477" i="4" s="1"/>
  <c r="J476" i="4"/>
  <c r="J477" i="4" s="1"/>
  <c r="I476" i="4"/>
  <c r="I477" i="4" s="1"/>
  <c r="H476" i="4"/>
  <c r="H477" i="4" s="1"/>
  <c r="G476" i="4"/>
  <c r="G477" i="4" s="1"/>
  <c r="F476" i="4"/>
  <c r="F477" i="4" s="1"/>
  <c r="E476" i="4"/>
  <c r="E477" i="4" s="1"/>
  <c r="D476" i="4"/>
  <c r="D477" i="4" s="1"/>
  <c r="C476" i="4"/>
  <c r="C477" i="4" s="1"/>
  <c r="N460" i="4"/>
  <c r="M460" i="4"/>
  <c r="L460" i="4"/>
  <c r="K460" i="4"/>
  <c r="J460" i="4"/>
  <c r="I460" i="4"/>
  <c r="H460" i="4"/>
  <c r="G460" i="4"/>
  <c r="F460" i="4"/>
  <c r="E460" i="4"/>
  <c r="D460" i="4"/>
  <c r="C460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N452" i="4"/>
  <c r="N461" i="4" s="1"/>
  <c r="M452" i="4"/>
  <c r="M461" i="4" s="1"/>
  <c r="L452" i="4"/>
  <c r="L461" i="4" s="1"/>
  <c r="K452" i="4"/>
  <c r="K461" i="4" s="1"/>
  <c r="J452" i="4"/>
  <c r="J461" i="4" s="1"/>
  <c r="I452" i="4"/>
  <c r="I461" i="4" s="1"/>
  <c r="H452" i="4"/>
  <c r="H461" i="4" s="1"/>
  <c r="G452" i="4"/>
  <c r="G461" i="4" s="1"/>
  <c r="F452" i="4"/>
  <c r="F461" i="4" s="1"/>
  <c r="E452" i="4"/>
  <c r="E461" i="4" s="1"/>
  <c r="D452" i="4"/>
  <c r="D461" i="4" s="1"/>
  <c r="C452" i="4"/>
  <c r="C461" i="4" s="1"/>
  <c r="N434" i="4"/>
  <c r="M434" i="4"/>
  <c r="L434" i="4"/>
  <c r="K434" i="4"/>
  <c r="J434" i="4"/>
  <c r="I434" i="4"/>
  <c r="H434" i="4"/>
  <c r="G434" i="4"/>
  <c r="F434" i="4"/>
  <c r="E434" i="4"/>
  <c r="D434" i="4"/>
  <c r="C434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N423" i="4"/>
  <c r="N435" i="4" s="1"/>
  <c r="M423" i="4"/>
  <c r="M435" i="4" s="1"/>
  <c r="L423" i="4"/>
  <c r="L435" i="4" s="1"/>
  <c r="K423" i="4"/>
  <c r="K435" i="4" s="1"/>
  <c r="J423" i="4"/>
  <c r="J435" i="4" s="1"/>
  <c r="I423" i="4"/>
  <c r="I435" i="4" s="1"/>
  <c r="H423" i="4"/>
  <c r="H435" i="4" s="1"/>
  <c r="G423" i="4"/>
  <c r="G435" i="4" s="1"/>
  <c r="F423" i="4"/>
  <c r="F435" i="4" s="1"/>
  <c r="E423" i="4"/>
  <c r="E435" i="4" s="1"/>
  <c r="D423" i="4"/>
  <c r="D435" i="4" s="1"/>
  <c r="C423" i="4"/>
  <c r="C435" i="4" s="1"/>
  <c r="N409" i="4"/>
  <c r="M409" i="4"/>
  <c r="L409" i="4"/>
  <c r="K409" i="4"/>
  <c r="J409" i="4"/>
  <c r="I409" i="4"/>
  <c r="H409" i="4"/>
  <c r="G409" i="4"/>
  <c r="F409" i="4"/>
  <c r="E409" i="4"/>
  <c r="D409" i="4"/>
  <c r="C409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N399" i="4"/>
  <c r="N410" i="4" s="1"/>
  <c r="M399" i="4"/>
  <c r="M410" i="4" s="1"/>
  <c r="L399" i="4"/>
  <c r="L410" i="4" s="1"/>
  <c r="K399" i="4"/>
  <c r="K410" i="4" s="1"/>
  <c r="J399" i="4"/>
  <c r="J410" i="4" s="1"/>
  <c r="I399" i="4"/>
  <c r="I410" i="4" s="1"/>
  <c r="H399" i="4"/>
  <c r="H410" i="4" s="1"/>
  <c r="G399" i="4"/>
  <c r="G410" i="4" s="1"/>
  <c r="F399" i="4"/>
  <c r="F410" i="4" s="1"/>
  <c r="E399" i="4"/>
  <c r="E410" i="4" s="1"/>
  <c r="D399" i="4"/>
  <c r="D410" i="4" s="1"/>
  <c r="C399" i="4"/>
  <c r="C410" i="4" s="1"/>
  <c r="N387" i="4"/>
  <c r="M387" i="4"/>
  <c r="L387" i="4"/>
  <c r="K387" i="4"/>
  <c r="J387" i="4"/>
  <c r="I387" i="4"/>
  <c r="H387" i="4"/>
  <c r="G387" i="4"/>
  <c r="F387" i="4"/>
  <c r="E387" i="4"/>
  <c r="D387" i="4"/>
  <c r="C387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N379" i="4"/>
  <c r="N388" i="4" s="1"/>
  <c r="M379" i="4"/>
  <c r="M388" i="4" s="1"/>
  <c r="L379" i="4"/>
  <c r="L388" i="4" s="1"/>
  <c r="K379" i="4"/>
  <c r="K388" i="4" s="1"/>
  <c r="J379" i="4"/>
  <c r="J388" i="4" s="1"/>
  <c r="I379" i="4"/>
  <c r="I388" i="4" s="1"/>
  <c r="H379" i="4"/>
  <c r="H388" i="4" s="1"/>
  <c r="G379" i="4"/>
  <c r="G388" i="4" s="1"/>
  <c r="F379" i="4"/>
  <c r="F388" i="4" s="1"/>
  <c r="E379" i="4"/>
  <c r="E388" i="4" s="1"/>
  <c r="D379" i="4"/>
  <c r="D388" i="4" s="1"/>
  <c r="C379" i="4"/>
  <c r="C388" i="4" s="1"/>
  <c r="N363" i="4"/>
  <c r="M363" i="4"/>
  <c r="L363" i="4"/>
  <c r="K363" i="4"/>
  <c r="J363" i="4"/>
  <c r="I363" i="4"/>
  <c r="H363" i="4"/>
  <c r="G363" i="4"/>
  <c r="F363" i="4"/>
  <c r="E363" i="4"/>
  <c r="D363" i="4"/>
  <c r="C363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N353" i="4"/>
  <c r="N364" i="4" s="1"/>
  <c r="M353" i="4"/>
  <c r="M364" i="4" s="1"/>
  <c r="L353" i="4"/>
  <c r="L364" i="4" s="1"/>
  <c r="K353" i="4"/>
  <c r="K364" i="4" s="1"/>
  <c r="J353" i="4"/>
  <c r="J364" i="4" s="1"/>
  <c r="I353" i="4"/>
  <c r="I364" i="4" s="1"/>
  <c r="H353" i="4"/>
  <c r="H364" i="4" s="1"/>
  <c r="G353" i="4"/>
  <c r="G364" i="4" s="1"/>
  <c r="F353" i="4"/>
  <c r="F364" i="4" s="1"/>
  <c r="E353" i="4"/>
  <c r="E364" i="4" s="1"/>
  <c r="D353" i="4"/>
  <c r="D364" i="4" s="1"/>
  <c r="C353" i="4"/>
  <c r="C364" i="4" s="1"/>
  <c r="N338" i="4"/>
  <c r="M338" i="4"/>
  <c r="L338" i="4"/>
  <c r="K338" i="4"/>
  <c r="J338" i="4"/>
  <c r="I338" i="4"/>
  <c r="H338" i="4"/>
  <c r="G338" i="4"/>
  <c r="F338" i="4"/>
  <c r="E338" i="4"/>
  <c r="D338" i="4"/>
  <c r="C338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N326" i="4"/>
  <c r="N339" i="4" s="1"/>
  <c r="M326" i="4"/>
  <c r="M339" i="4" s="1"/>
  <c r="L326" i="4"/>
  <c r="L339" i="4" s="1"/>
  <c r="K326" i="4"/>
  <c r="K339" i="4" s="1"/>
  <c r="J326" i="4"/>
  <c r="J339" i="4" s="1"/>
  <c r="I326" i="4"/>
  <c r="I339" i="4" s="1"/>
  <c r="H326" i="4"/>
  <c r="H339" i="4" s="1"/>
  <c r="G326" i="4"/>
  <c r="G339" i="4" s="1"/>
  <c r="F326" i="4"/>
  <c r="F339" i="4" s="1"/>
  <c r="E326" i="4"/>
  <c r="E339" i="4" s="1"/>
  <c r="D326" i="4"/>
  <c r="D339" i="4" s="1"/>
  <c r="C326" i="4"/>
  <c r="C339" i="4" s="1"/>
  <c r="N311" i="4"/>
  <c r="M311" i="4"/>
  <c r="L311" i="4"/>
  <c r="K311" i="4"/>
  <c r="J311" i="4"/>
  <c r="I311" i="4"/>
  <c r="H311" i="4"/>
  <c r="G311" i="4"/>
  <c r="F311" i="4"/>
  <c r="E311" i="4"/>
  <c r="D311" i="4"/>
  <c r="C311" i="4"/>
  <c r="N308" i="4"/>
  <c r="N312" i="4" s="1"/>
  <c r="M308" i="4"/>
  <c r="M312" i="4" s="1"/>
  <c r="L308" i="4"/>
  <c r="L312" i="4" s="1"/>
  <c r="K308" i="4"/>
  <c r="K312" i="4" s="1"/>
  <c r="J308" i="4"/>
  <c r="J312" i="4" s="1"/>
  <c r="I308" i="4"/>
  <c r="I312" i="4" s="1"/>
  <c r="H308" i="4"/>
  <c r="H312" i="4" s="1"/>
  <c r="G308" i="4"/>
  <c r="G312" i="4" s="1"/>
  <c r="F308" i="4"/>
  <c r="F312" i="4" s="1"/>
  <c r="E308" i="4"/>
  <c r="E312" i="4" s="1"/>
  <c r="D308" i="4"/>
  <c r="D312" i="4" s="1"/>
  <c r="C308" i="4"/>
  <c r="C312" i="4" s="1"/>
  <c r="N294" i="4"/>
  <c r="M294" i="4"/>
  <c r="L294" i="4"/>
  <c r="K294" i="4"/>
  <c r="J294" i="4"/>
  <c r="I294" i="4"/>
  <c r="H294" i="4"/>
  <c r="G294" i="4"/>
  <c r="F294" i="4"/>
  <c r="E294" i="4"/>
  <c r="D294" i="4"/>
  <c r="C294" i="4"/>
  <c r="N289" i="4"/>
  <c r="N295" i="4" s="1"/>
  <c r="M289" i="4"/>
  <c r="M295" i="4" s="1"/>
  <c r="L289" i="4"/>
  <c r="L295" i="4" s="1"/>
  <c r="K289" i="4"/>
  <c r="K295" i="4" s="1"/>
  <c r="J289" i="4"/>
  <c r="J295" i="4" s="1"/>
  <c r="I289" i="4"/>
  <c r="I295" i="4" s="1"/>
  <c r="H289" i="4"/>
  <c r="H295" i="4" s="1"/>
  <c r="G289" i="4"/>
  <c r="G295" i="4" s="1"/>
  <c r="F289" i="4"/>
  <c r="F295" i="4" s="1"/>
  <c r="E289" i="4"/>
  <c r="E295" i="4" s="1"/>
  <c r="D289" i="4"/>
  <c r="D295" i="4" s="1"/>
  <c r="C289" i="4"/>
  <c r="C295" i="4" s="1"/>
  <c r="N276" i="4"/>
  <c r="N277" i="4" s="1"/>
  <c r="M276" i="4"/>
  <c r="M277" i="4" s="1"/>
  <c r="L276" i="4"/>
  <c r="L277" i="4" s="1"/>
  <c r="K276" i="4"/>
  <c r="K277" i="4" s="1"/>
  <c r="J276" i="4"/>
  <c r="J277" i="4" s="1"/>
  <c r="I276" i="4"/>
  <c r="I277" i="4" s="1"/>
  <c r="H276" i="4"/>
  <c r="H277" i="4" s="1"/>
  <c r="G276" i="4"/>
  <c r="G277" i="4" s="1"/>
  <c r="F276" i="4"/>
  <c r="F277" i="4" s="1"/>
  <c r="E276" i="4"/>
  <c r="E277" i="4" s="1"/>
  <c r="D276" i="4"/>
  <c r="D277" i="4" s="1"/>
  <c r="C276" i="4"/>
  <c r="C277" i="4" s="1"/>
  <c r="N263" i="4"/>
  <c r="M263" i="4"/>
  <c r="L263" i="4"/>
  <c r="K263" i="4"/>
  <c r="J263" i="4"/>
  <c r="I263" i="4"/>
  <c r="H263" i="4"/>
  <c r="G263" i="4"/>
  <c r="F263" i="4"/>
  <c r="E263" i="4"/>
  <c r="D263" i="4"/>
  <c r="C263" i="4"/>
  <c r="N260" i="4"/>
  <c r="N264" i="4" s="1"/>
  <c r="M260" i="4"/>
  <c r="M264" i="4" s="1"/>
  <c r="L260" i="4"/>
  <c r="L264" i="4" s="1"/>
  <c r="K260" i="4"/>
  <c r="K264" i="4" s="1"/>
  <c r="J260" i="4"/>
  <c r="J264" i="4" s="1"/>
  <c r="I260" i="4"/>
  <c r="I264" i="4" s="1"/>
  <c r="H260" i="4"/>
  <c r="H264" i="4" s="1"/>
  <c r="G260" i="4"/>
  <c r="G264" i="4" s="1"/>
  <c r="F260" i="4"/>
  <c r="F264" i="4" s="1"/>
  <c r="E260" i="4"/>
  <c r="E264" i="4" s="1"/>
  <c r="D260" i="4"/>
  <c r="D264" i="4" s="1"/>
  <c r="C260" i="4"/>
  <c r="C264" i="4" s="1"/>
  <c r="N245" i="4"/>
  <c r="M245" i="4"/>
  <c r="L245" i="4"/>
  <c r="K245" i="4"/>
  <c r="J245" i="4"/>
  <c r="I245" i="4"/>
  <c r="H245" i="4"/>
  <c r="G245" i="4"/>
  <c r="F245" i="4"/>
  <c r="E245" i="4"/>
  <c r="D245" i="4"/>
  <c r="C245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N235" i="4"/>
  <c r="N246" i="4" s="1"/>
  <c r="M235" i="4"/>
  <c r="M246" i="4" s="1"/>
  <c r="L235" i="4"/>
  <c r="L246" i="4" s="1"/>
  <c r="K235" i="4"/>
  <c r="K246" i="4" s="1"/>
  <c r="J235" i="4"/>
  <c r="J246" i="4" s="1"/>
  <c r="I235" i="4"/>
  <c r="I246" i="4" s="1"/>
  <c r="H235" i="4"/>
  <c r="H246" i="4" s="1"/>
  <c r="G235" i="4"/>
  <c r="G246" i="4" s="1"/>
  <c r="F235" i="4"/>
  <c r="F246" i="4" s="1"/>
  <c r="E235" i="4"/>
  <c r="E246" i="4" s="1"/>
  <c r="D235" i="4"/>
  <c r="D246" i="4" s="1"/>
  <c r="C235" i="4"/>
  <c r="C246" i="4" s="1"/>
  <c r="N219" i="4"/>
  <c r="N220" i="4" s="1"/>
  <c r="M219" i="4"/>
  <c r="M220" i="4" s="1"/>
  <c r="L219" i="4"/>
  <c r="L220" i="4" s="1"/>
  <c r="K219" i="4"/>
  <c r="K220" i="4" s="1"/>
  <c r="J219" i="4"/>
  <c r="J220" i="4" s="1"/>
  <c r="I219" i="4"/>
  <c r="I220" i="4" s="1"/>
  <c r="H219" i="4"/>
  <c r="H220" i="4" s="1"/>
  <c r="G219" i="4"/>
  <c r="G220" i="4" s="1"/>
  <c r="F219" i="4"/>
  <c r="F220" i="4" s="1"/>
  <c r="E219" i="4"/>
  <c r="E220" i="4" s="1"/>
  <c r="D219" i="4"/>
  <c r="D220" i="4" s="1"/>
  <c r="C219" i="4"/>
  <c r="C220" i="4" s="1"/>
  <c r="N202" i="4"/>
  <c r="M202" i="4"/>
  <c r="L202" i="4"/>
  <c r="K202" i="4"/>
  <c r="J202" i="4"/>
  <c r="I202" i="4"/>
  <c r="H202" i="4"/>
  <c r="G202" i="4"/>
  <c r="F202" i="4"/>
  <c r="E202" i="4"/>
  <c r="D202" i="4"/>
  <c r="C202" i="4"/>
  <c r="N199" i="4"/>
  <c r="N203" i="4" s="1"/>
  <c r="M199" i="4"/>
  <c r="M203" i="4" s="1"/>
  <c r="L199" i="4"/>
  <c r="L203" i="4" s="1"/>
  <c r="K199" i="4"/>
  <c r="K203" i="4" s="1"/>
  <c r="J199" i="4"/>
  <c r="J203" i="4" s="1"/>
  <c r="I199" i="4"/>
  <c r="I203" i="4" s="1"/>
  <c r="H199" i="4"/>
  <c r="H203" i="4" s="1"/>
  <c r="G199" i="4"/>
  <c r="G203" i="4" s="1"/>
  <c r="F199" i="4"/>
  <c r="F203" i="4" s="1"/>
  <c r="E199" i="4"/>
  <c r="E203" i="4" s="1"/>
  <c r="D199" i="4"/>
  <c r="D203" i="4" s="1"/>
  <c r="C199" i="4"/>
  <c r="C203" i="4" s="1"/>
  <c r="N183" i="4"/>
  <c r="M183" i="4"/>
  <c r="L183" i="4"/>
  <c r="K183" i="4"/>
  <c r="J183" i="4"/>
  <c r="I183" i="4"/>
  <c r="H183" i="4"/>
  <c r="G183" i="4"/>
  <c r="F183" i="4"/>
  <c r="E183" i="4"/>
  <c r="D183" i="4"/>
  <c r="C183" i="4"/>
  <c r="N180" i="4"/>
  <c r="N184" i="4" s="1"/>
  <c r="M180" i="4"/>
  <c r="M184" i="4" s="1"/>
  <c r="L180" i="4"/>
  <c r="L184" i="4" s="1"/>
  <c r="K180" i="4"/>
  <c r="K184" i="4" s="1"/>
  <c r="J180" i="4"/>
  <c r="J184" i="4" s="1"/>
  <c r="I180" i="4"/>
  <c r="I184" i="4" s="1"/>
  <c r="H180" i="4"/>
  <c r="H184" i="4" s="1"/>
  <c r="G180" i="4"/>
  <c r="G184" i="4" s="1"/>
  <c r="F180" i="4"/>
  <c r="F184" i="4" s="1"/>
  <c r="E180" i="4"/>
  <c r="E184" i="4" s="1"/>
  <c r="D180" i="4"/>
  <c r="D184" i="4" s="1"/>
  <c r="C180" i="4"/>
  <c r="C184" i="4" s="1"/>
  <c r="N165" i="4"/>
  <c r="M165" i="4"/>
  <c r="L165" i="4"/>
  <c r="K165" i="4"/>
  <c r="J165" i="4"/>
  <c r="I165" i="4"/>
  <c r="H165" i="4"/>
  <c r="G165" i="4"/>
  <c r="F165" i="4"/>
  <c r="E165" i="4"/>
  <c r="D165" i="4"/>
  <c r="C165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N153" i="4"/>
  <c r="N166" i="4" s="1"/>
  <c r="M153" i="4"/>
  <c r="M166" i="4" s="1"/>
  <c r="L153" i="4"/>
  <c r="L166" i="4" s="1"/>
  <c r="K153" i="4"/>
  <c r="K166" i="4" s="1"/>
  <c r="J153" i="4"/>
  <c r="J166" i="4" s="1"/>
  <c r="I153" i="4"/>
  <c r="I166" i="4" s="1"/>
  <c r="H153" i="4"/>
  <c r="H166" i="4" s="1"/>
  <c r="G153" i="4"/>
  <c r="G166" i="4" s="1"/>
  <c r="F153" i="4"/>
  <c r="F166" i="4" s="1"/>
  <c r="E153" i="4"/>
  <c r="E166" i="4" s="1"/>
  <c r="D153" i="4"/>
  <c r="D166" i="4" s="1"/>
  <c r="C153" i="4"/>
  <c r="C166" i="4" s="1"/>
  <c r="N135" i="4"/>
  <c r="M135" i="4"/>
  <c r="L135" i="4"/>
  <c r="K135" i="4"/>
  <c r="J135" i="4"/>
  <c r="I135" i="4"/>
  <c r="H135" i="4"/>
  <c r="G135" i="4"/>
  <c r="F135" i="4"/>
  <c r="E135" i="4"/>
  <c r="D135" i="4"/>
  <c r="C135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N128" i="4"/>
  <c r="N136" i="4" s="1"/>
  <c r="M128" i="4"/>
  <c r="M136" i="4" s="1"/>
  <c r="L128" i="4"/>
  <c r="L136" i="4" s="1"/>
  <c r="K128" i="4"/>
  <c r="K136" i="4" s="1"/>
  <c r="J128" i="4"/>
  <c r="J136" i="4" s="1"/>
  <c r="I128" i="4"/>
  <c r="I136" i="4" s="1"/>
  <c r="H128" i="4"/>
  <c r="H136" i="4" s="1"/>
  <c r="G128" i="4"/>
  <c r="G136" i="4" s="1"/>
  <c r="F128" i="4"/>
  <c r="F136" i="4" s="1"/>
  <c r="E128" i="4"/>
  <c r="E136" i="4" s="1"/>
  <c r="D128" i="4"/>
  <c r="D136" i="4" s="1"/>
  <c r="C128" i="4"/>
  <c r="C136" i="4" s="1"/>
  <c r="N114" i="4"/>
  <c r="M114" i="4"/>
  <c r="L114" i="4"/>
  <c r="K114" i="4"/>
  <c r="J114" i="4"/>
  <c r="I114" i="4"/>
  <c r="H114" i="4"/>
  <c r="G114" i="4"/>
  <c r="F114" i="4"/>
  <c r="E114" i="4"/>
  <c r="D114" i="4"/>
  <c r="C114" i="4"/>
  <c r="N108" i="4"/>
  <c r="N115" i="4" s="1"/>
  <c r="M108" i="4"/>
  <c r="M115" i="4" s="1"/>
  <c r="L108" i="4"/>
  <c r="L115" i="4" s="1"/>
  <c r="K108" i="4"/>
  <c r="K115" i="4" s="1"/>
  <c r="J108" i="4"/>
  <c r="J115" i="4" s="1"/>
  <c r="I108" i="4"/>
  <c r="I115" i="4" s="1"/>
  <c r="H108" i="4"/>
  <c r="H115" i="4" s="1"/>
  <c r="G108" i="4"/>
  <c r="G115" i="4" s="1"/>
  <c r="F108" i="4"/>
  <c r="F115" i="4" s="1"/>
  <c r="E108" i="4"/>
  <c r="E115" i="4" s="1"/>
  <c r="D108" i="4"/>
  <c r="D115" i="4" s="1"/>
  <c r="C108" i="4"/>
  <c r="C115" i="4" s="1"/>
  <c r="N92" i="4"/>
  <c r="N93" i="4" s="1"/>
  <c r="M92" i="4"/>
  <c r="M93" i="4" s="1"/>
  <c r="L92" i="4"/>
  <c r="L93" i="4" s="1"/>
  <c r="K92" i="4"/>
  <c r="K93" i="4" s="1"/>
  <c r="J92" i="4"/>
  <c r="J93" i="4" s="1"/>
  <c r="I92" i="4"/>
  <c r="I93" i="4" s="1"/>
  <c r="H92" i="4"/>
  <c r="H93" i="4" s="1"/>
  <c r="G92" i="4"/>
  <c r="G93" i="4" s="1"/>
  <c r="F92" i="4"/>
  <c r="F93" i="4" s="1"/>
  <c r="E92" i="4"/>
  <c r="E93" i="4" s="1"/>
  <c r="D92" i="4"/>
  <c r="D93" i="4" s="1"/>
  <c r="C92" i="4"/>
  <c r="C93" i="4" s="1"/>
  <c r="N75" i="4"/>
  <c r="N76" i="4" s="1"/>
  <c r="M75" i="4"/>
  <c r="M76" i="4" s="1"/>
  <c r="L75" i="4"/>
  <c r="L76" i="4" s="1"/>
  <c r="K75" i="4"/>
  <c r="K76" i="4" s="1"/>
  <c r="J75" i="4"/>
  <c r="J76" i="4" s="1"/>
  <c r="I75" i="4"/>
  <c r="I76" i="4" s="1"/>
  <c r="H75" i="4"/>
  <c r="H76" i="4" s="1"/>
  <c r="G75" i="4"/>
  <c r="G76" i="4" s="1"/>
  <c r="F75" i="4"/>
  <c r="F76" i="4" s="1"/>
  <c r="E75" i="4"/>
  <c r="E76" i="4" s="1"/>
  <c r="D75" i="4"/>
  <c r="D76" i="4" s="1"/>
  <c r="C75" i="4"/>
  <c r="C76" i="4" s="1"/>
  <c r="N61" i="4"/>
  <c r="M61" i="4"/>
  <c r="L61" i="4"/>
  <c r="K61" i="4"/>
  <c r="J61" i="4"/>
  <c r="I61" i="4"/>
  <c r="H61" i="4"/>
  <c r="G61" i="4"/>
  <c r="F61" i="4"/>
  <c r="E61" i="4"/>
  <c r="D61" i="4"/>
  <c r="C61" i="4"/>
  <c r="N58" i="4"/>
  <c r="M58" i="4"/>
  <c r="L58" i="4"/>
  <c r="K58" i="4"/>
  <c r="J58" i="4"/>
  <c r="I58" i="4"/>
  <c r="H58" i="4"/>
  <c r="G58" i="4"/>
  <c r="F58" i="4"/>
  <c r="E58" i="4"/>
  <c r="D58" i="4"/>
  <c r="C58" i="4"/>
  <c r="N52" i="4"/>
  <c r="N62" i="4" s="1"/>
  <c r="M52" i="4"/>
  <c r="M62" i="4" s="1"/>
  <c r="L52" i="4"/>
  <c r="L62" i="4" s="1"/>
  <c r="K52" i="4"/>
  <c r="K62" i="4" s="1"/>
  <c r="J52" i="4"/>
  <c r="J62" i="4" s="1"/>
  <c r="I52" i="4"/>
  <c r="I62" i="4" s="1"/>
  <c r="H52" i="4"/>
  <c r="H62" i="4" s="1"/>
  <c r="G52" i="4"/>
  <c r="G62" i="4" s="1"/>
  <c r="F52" i="4"/>
  <c r="F62" i="4" s="1"/>
  <c r="E52" i="4"/>
  <c r="E62" i="4" s="1"/>
  <c r="D52" i="4"/>
  <c r="D62" i="4" s="1"/>
  <c r="C52" i="4"/>
  <c r="C62" i="4" s="1"/>
  <c r="N35" i="4"/>
  <c r="M35" i="4"/>
  <c r="L35" i="4"/>
  <c r="K35" i="4"/>
  <c r="J35" i="4"/>
  <c r="I35" i="4"/>
  <c r="H35" i="4"/>
  <c r="G35" i="4"/>
  <c r="F35" i="4"/>
  <c r="E35" i="4"/>
  <c r="D35" i="4"/>
  <c r="C35" i="4"/>
  <c r="N32" i="4"/>
  <c r="M32" i="4"/>
  <c r="L32" i="4"/>
  <c r="K32" i="4"/>
  <c r="J32" i="4"/>
  <c r="I32" i="4"/>
  <c r="H32" i="4"/>
  <c r="G32" i="4"/>
  <c r="F32" i="4"/>
  <c r="E32" i="4"/>
  <c r="D32" i="4"/>
  <c r="C32" i="4"/>
  <c r="N29" i="4"/>
  <c r="M29" i="4"/>
  <c r="L29" i="4"/>
  <c r="K29" i="4"/>
  <c r="J29" i="4"/>
  <c r="I29" i="4"/>
  <c r="H29" i="4"/>
  <c r="G29" i="4"/>
  <c r="F29" i="4"/>
  <c r="E29" i="4"/>
  <c r="D29" i="4"/>
  <c r="C29" i="4"/>
  <c r="N25" i="4"/>
  <c r="N36" i="4" s="1"/>
  <c r="M25" i="4"/>
  <c r="M36" i="4" s="1"/>
  <c r="L25" i="4"/>
  <c r="L36" i="4" s="1"/>
  <c r="K25" i="4"/>
  <c r="K36" i="4" s="1"/>
  <c r="J25" i="4"/>
  <c r="J36" i="4" s="1"/>
  <c r="I25" i="4"/>
  <c r="I36" i="4" s="1"/>
  <c r="H25" i="4"/>
  <c r="H36" i="4" s="1"/>
  <c r="G25" i="4"/>
  <c r="G36" i="4" s="1"/>
  <c r="F25" i="4"/>
  <c r="F36" i="4" s="1"/>
  <c r="E25" i="4"/>
  <c r="E36" i="4" s="1"/>
  <c r="D25" i="4"/>
  <c r="D36" i="4" s="1"/>
  <c r="C25" i="4"/>
  <c r="C36" i="4" s="1"/>
  <c r="N439" i="3"/>
  <c r="N440" i="3" s="1"/>
  <c r="M439" i="3"/>
  <c r="M440" i="3" s="1"/>
  <c r="L439" i="3"/>
  <c r="L440" i="3" s="1"/>
  <c r="K439" i="3"/>
  <c r="K440" i="3" s="1"/>
  <c r="J439" i="3"/>
  <c r="J440" i="3" s="1"/>
  <c r="I439" i="3"/>
  <c r="I440" i="3" s="1"/>
  <c r="H439" i="3"/>
  <c r="H440" i="3" s="1"/>
  <c r="G439" i="3"/>
  <c r="G440" i="3" s="1"/>
  <c r="F439" i="3"/>
  <c r="F440" i="3" s="1"/>
  <c r="E439" i="3"/>
  <c r="E440" i="3" s="1"/>
  <c r="D439" i="3"/>
  <c r="D440" i="3" s="1"/>
  <c r="C439" i="3"/>
  <c r="C440" i="3" s="1"/>
  <c r="N424" i="3"/>
  <c r="N425" i="3" s="1"/>
  <c r="M424" i="3"/>
  <c r="M425" i="3" s="1"/>
  <c r="L424" i="3"/>
  <c r="L425" i="3" s="1"/>
  <c r="K424" i="3"/>
  <c r="K425" i="3" s="1"/>
  <c r="J424" i="3"/>
  <c r="J425" i="3" s="1"/>
  <c r="I424" i="3"/>
  <c r="I425" i="3" s="1"/>
  <c r="H424" i="3"/>
  <c r="H425" i="3" s="1"/>
  <c r="G424" i="3"/>
  <c r="G425" i="3" s="1"/>
  <c r="F424" i="3"/>
  <c r="F425" i="3" s="1"/>
  <c r="E424" i="3"/>
  <c r="E425" i="3" s="1"/>
  <c r="D424" i="3"/>
  <c r="D425" i="3" s="1"/>
  <c r="C424" i="3"/>
  <c r="C425" i="3" s="1"/>
  <c r="N410" i="3"/>
  <c r="N411" i="3" s="1"/>
  <c r="M410" i="3"/>
  <c r="M411" i="3" s="1"/>
  <c r="L410" i="3"/>
  <c r="L411" i="3" s="1"/>
  <c r="K410" i="3"/>
  <c r="K411" i="3" s="1"/>
  <c r="J410" i="3"/>
  <c r="J411" i="3" s="1"/>
  <c r="I410" i="3"/>
  <c r="I411" i="3" s="1"/>
  <c r="H410" i="3"/>
  <c r="H411" i="3" s="1"/>
  <c r="G410" i="3"/>
  <c r="G411" i="3" s="1"/>
  <c r="F410" i="3"/>
  <c r="F411" i="3" s="1"/>
  <c r="E410" i="3"/>
  <c r="E411" i="3" s="1"/>
  <c r="D410" i="3"/>
  <c r="D411" i="3" s="1"/>
  <c r="C410" i="3"/>
  <c r="C411" i="3" s="1"/>
  <c r="N393" i="3"/>
  <c r="M393" i="3"/>
  <c r="L393" i="3"/>
  <c r="K393" i="3"/>
  <c r="J393" i="3"/>
  <c r="I393" i="3"/>
  <c r="H393" i="3"/>
  <c r="G393" i="3"/>
  <c r="F393" i="3"/>
  <c r="E393" i="3"/>
  <c r="D393" i="3"/>
  <c r="C393" i="3"/>
  <c r="N389" i="3"/>
  <c r="N394" i="3" s="1"/>
  <c r="M389" i="3"/>
  <c r="M394" i="3" s="1"/>
  <c r="L389" i="3"/>
  <c r="L394" i="3" s="1"/>
  <c r="K389" i="3"/>
  <c r="K394" i="3" s="1"/>
  <c r="J389" i="3"/>
  <c r="J394" i="3" s="1"/>
  <c r="I389" i="3"/>
  <c r="I394" i="3" s="1"/>
  <c r="H389" i="3"/>
  <c r="H394" i="3" s="1"/>
  <c r="G389" i="3"/>
  <c r="G394" i="3" s="1"/>
  <c r="F389" i="3"/>
  <c r="F394" i="3" s="1"/>
  <c r="E389" i="3"/>
  <c r="E394" i="3" s="1"/>
  <c r="D389" i="3"/>
  <c r="D394" i="3" s="1"/>
  <c r="C389" i="3"/>
  <c r="C394" i="3" s="1"/>
  <c r="N371" i="3"/>
  <c r="N372" i="3" s="1"/>
  <c r="M371" i="3"/>
  <c r="M372" i="3" s="1"/>
  <c r="L371" i="3"/>
  <c r="L372" i="3" s="1"/>
  <c r="K371" i="3"/>
  <c r="K372" i="3" s="1"/>
  <c r="J371" i="3"/>
  <c r="J372" i="3" s="1"/>
  <c r="I371" i="3"/>
  <c r="I372" i="3" s="1"/>
  <c r="H371" i="3"/>
  <c r="H372" i="3" s="1"/>
  <c r="G371" i="3"/>
  <c r="G372" i="3" s="1"/>
  <c r="F371" i="3"/>
  <c r="F372" i="3" s="1"/>
  <c r="E371" i="3"/>
  <c r="E372" i="3" s="1"/>
  <c r="D371" i="3"/>
  <c r="D372" i="3" s="1"/>
  <c r="C371" i="3"/>
  <c r="C372" i="3" s="1"/>
  <c r="N355" i="3"/>
  <c r="N356" i="3" s="1"/>
  <c r="M355" i="3"/>
  <c r="M356" i="3" s="1"/>
  <c r="L355" i="3"/>
  <c r="L356" i="3" s="1"/>
  <c r="K355" i="3"/>
  <c r="K356" i="3" s="1"/>
  <c r="J355" i="3"/>
  <c r="J356" i="3" s="1"/>
  <c r="I355" i="3"/>
  <c r="I356" i="3" s="1"/>
  <c r="H355" i="3"/>
  <c r="H356" i="3" s="1"/>
  <c r="G355" i="3"/>
  <c r="G356" i="3" s="1"/>
  <c r="F355" i="3"/>
  <c r="F356" i="3" s="1"/>
  <c r="E355" i="3"/>
  <c r="E356" i="3" s="1"/>
  <c r="D355" i="3"/>
  <c r="D356" i="3" s="1"/>
  <c r="C355" i="3"/>
  <c r="C356" i="3" s="1"/>
  <c r="N341" i="3"/>
  <c r="N342" i="3" s="1"/>
  <c r="M341" i="3"/>
  <c r="M342" i="3" s="1"/>
  <c r="L341" i="3"/>
  <c r="L342" i="3" s="1"/>
  <c r="K341" i="3"/>
  <c r="K342" i="3" s="1"/>
  <c r="J341" i="3"/>
  <c r="J342" i="3" s="1"/>
  <c r="I341" i="3"/>
  <c r="I342" i="3" s="1"/>
  <c r="H341" i="3"/>
  <c r="H342" i="3" s="1"/>
  <c r="G341" i="3"/>
  <c r="G342" i="3" s="1"/>
  <c r="F341" i="3"/>
  <c r="F342" i="3" s="1"/>
  <c r="E341" i="3"/>
  <c r="E342" i="3" s="1"/>
  <c r="D341" i="3"/>
  <c r="D342" i="3" s="1"/>
  <c r="C341" i="3"/>
  <c r="C342" i="3" s="1"/>
  <c r="N327" i="3"/>
  <c r="N328" i="3" s="1"/>
  <c r="M327" i="3"/>
  <c r="M328" i="3" s="1"/>
  <c r="L327" i="3"/>
  <c r="L328" i="3" s="1"/>
  <c r="K327" i="3"/>
  <c r="K328" i="3" s="1"/>
  <c r="J327" i="3"/>
  <c r="J328" i="3" s="1"/>
  <c r="I327" i="3"/>
  <c r="I328" i="3" s="1"/>
  <c r="H327" i="3"/>
  <c r="H328" i="3" s="1"/>
  <c r="G327" i="3"/>
  <c r="G328" i="3" s="1"/>
  <c r="F327" i="3"/>
  <c r="F328" i="3" s="1"/>
  <c r="E327" i="3"/>
  <c r="E328" i="3" s="1"/>
  <c r="D327" i="3"/>
  <c r="D328" i="3" s="1"/>
  <c r="C327" i="3"/>
  <c r="C328" i="3" s="1"/>
  <c r="N315" i="3"/>
  <c r="N316" i="3" s="1"/>
  <c r="M315" i="3"/>
  <c r="M316" i="3" s="1"/>
  <c r="L315" i="3"/>
  <c r="L316" i="3" s="1"/>
  <c r="K315" i="3"/>
  <c r="K316" i="3" s="1"/>
  <c r="J315" i="3"/>
  <c r="J316" i="3" s="1"/>
  <c r="I315" i="3"/>
  <c r="I316" i="3" s="1"/>
  <c r="H315" i="3"/>
  <c r="H316" i="3" s="1"/>
  <c r="G315" i="3"/>
  <c r="G316" i="3" s="1"/>
  <c r="F315" i="3"/>
  <c r="F316" i="3" s="1"/>
  <c r="E315" i="3"/>
  <c r="E316" i="3" s="1"/>
  <c r="D315" i="3"/>
  <c r="D316" i="3" s="1"/>
  <c r="C315" i="3"/>
  <c r="C316" i="3" s="1"/>
  <c r="N301" i="3"/>
  <c r="N302" i="3" s="1"/>
  <c r="M301" i="3"/>
  <c r="M302" i="3" s="1"/>
  <c r="L301" i="3"/>
  <c r="L302" i="3" s="1"/>
  <c r="K301" i="3"/>
  <c r="K302" i="3" s="1"/>
  <c r="J301" i="3"/>
  <c r="J302" i="3" s="1"/>
  <c r="I301" i="3"/>
  <c r="I302" i="3" s="1"/>
  <c r="H301" i="3"/>
  <c r="H302" i="3" s="1"/>
  <c r="G301" i="3"/>
  <c r="G302" i="3" s="1"/>
  <c r="F301" i="3"/>
  <c r="F302" i="3" s="1"/>
  <c r="E301" i="3"/>
  <c r="E302" i="3" s="1"/>
  <c r="D301" i="3"/>
  <c r="D302" i="3" s="1"/>
  <c r="C301" i="3"/>
  <c r="C302" i="3" s="1"/>
  <c r="N284" i="3"/>
  <c r="N285" i="3" s="1"/>
  <c r="M284" i="3"/>
  <c r="M285" i="3" s="1"/>
  <c r="L284" i="3"/>
  <c r="L285" i="3" s="1"/>
  <c r="K284" i="3"/>
  <c r="K285" i="3" s="1"/>
  <c r="J284" i="3"/>
  <c r="J285" i="3" s="1"/>
  <c r="I284" i="3"/>
  <c r="I285" i="3" s="1"/>
  <c r="H284" i="3"/>
  <c r="H285" i="3" s="1"/>
  <c r="G284" i="3"/>
  <c r="G285" i="3" s="1"/>
  <c r="F284" i="3"/>
  <c r="F285" i="3" s="1"/>
  <c r="E284" i="3"/>
  <c r="E285" i="3" s="1"/>
  <c r="D284" i="3"/>
  <c r="D285" i="3" s="1"/>
  <c r="C284" i="3"/>
  <c r="C285" i="3" s="1"/>
  <c r="N270" i="3"/>
  <c r="M270" i="3"/>
  <c r="L270" i="3"/>
  <c r="K270" i="3"/>
  <c r="J270" i="3"/>
  <c r="I270" i="3"/>
  <c r="H270" i="3"/>
  <c r="G270" i="3"/>
  <c r="F270" i="3"/>
  <c r="E270" i="3"/>
  <c r="D270" i="3"/>
  <c r="C270" i="3"/>
  <c r="N266" i="3"/>
  <c r="N271" i="3" s="1"/>
  <c r="M266" i="3"/>
  <c r="M271" i="3" s="1"/>
  <c r="L266" i="3"/>
  <c r="L271" i="3" s="1"/>
  <c r="K266" i="3"/>
  <c r="K271" i="3" s="1"/>
  <c r="J266" i="3"/>
  <c r="J271" i="3" s="1"/>
  <c r="I266" i="3"/>
  <c r="I271" i="3" s="1"/>
  <c r="H266" i="3"/>
  <c r="H271" i="3" s="1"/>
  <c r="G266" i="3"/>
  <c r="G271" i="3" s="1"/>
  <c r="F266" i="3"/>
  <c r="F271" i="3" s="1"/>
  <c r="E266" i="3"/>
  <c r="E271" i="3" s="1"/>
  <c r="D266" i="3"/>
  <c r="D271" i="3" s="1"/>
  <c r="C266" i="3"/>
  <c r="C271" i="3" s="1"/>
  <c r="N253" i="3"/>
  <c r="N254" i="3" s="1"/>
  <c r="M253" i="3"/>
  <c r="M254" i="3" s="1"/>
  <c r="L253" i="3"/>
  <c r="L254" i="3" s="1"/>
  <c r="K253" i="3"/>
  <c r="K254" i="3" s="1"/>
  <c r="J253" i="3"/>
  <c r="J254" i="3" s="1"/>
  <c r="I253" i="3"/>
  <c r="I254" i="3" s="1"/>
  <c r="H253" i="3"/>
  <c r="H254" i="3" s="1"/>
  <c r="G253" i="3"/>
  <c r="G254" i="3" s="1"/>
  <c r="F253" i="3"/>
  <c r="F254" i="3" s="1"/>
  <c r="E253" i="3"/>
  <c r="E254" i="3" s="1"/>
  <c r="D253" i="3"/>
  <c r="D254" i="3" s="1"/>
  <c r="C253" i="3"/>
  <c r="C254" i="3" s="1"/>
  <c r="N237" i="3"/>
  <c r="N238" i="3" s="1"/>
  <c r="M237" i="3"/>
  <c r="M238" i="3" s="1"/>
  <c r="L237" i="3"/>
  <c r="L238" i="3" s="1"/>
  <c r="K237" i="3"/>
  <c r="K238" i="3" s="1"/>
  <c r="J237" i="3"/>
  <c r="J238" i="3" s="1"/>
  <c r="I237" i="3"/>
  <c r="I238" i="3" s="1"/>
  <c r="H237" i="3"/>
  <c r="H238" i="3" s="1"/>
  <c r="G237" i="3"/>
  <c r="G238" i="3" s="1"/>
  <c r="F237" i="3"/>
  <c r="F238" i="3" s="1"/>
  <c r="E237" i="3"/>
  <c r="E238" i="3" s="1"/>
  <c r="D237" i="3"/>
  <c r="D238" i="3" s="1"/>
  <c r="C237" i="3"/>
  <c r="C238" i="3" s="1"/>
  <c r="N226" i="3"/>
  <c r="M226" i="3"/>
  <c r="L226" i="3"/>
  <c r="K226" i="3"/>
  <c r="J226" i="3"/>
  <c r="I226" i="3"/>
  <c r="H226" i="3"/>
  <c r="G226" i="3"/>
  <c r="F226" i="3"/>
  <c r="E226" i="3"/>
  <c r="D226" i="3"/>
  <c r="C226" i="3"/>
  <c r="N222" i="3"/>
  <c r="N227" i="3" s="1"/>
  <c r="M222" i="3"/>
  <c r="M227" i="3" s="1"/>
  <c r="L222" i="3"/>
  <c r="L227" i="3" s="1"/>
  <c r="K222" i="3"/>
  <c r="K227" i="3" s="1"/>
  <c r="J222" i="3"/>
  <c r="J227" i="3" s="1"/>
  <c r="I222" i="3"/>
  <c r="I227" i="3" s="1"/>
  <c r="H222" i="3"/>
  <c r="H227" i="3" s="1"/>
  <c r="G222" i="3"/>
  <c r="G227" i="3" s="1"/>
  <c r="F222" i="3"/>
  <c r="F227" i="3" s="1"/>
  <c r="E222" i="3"/>
  <c r="E227" i="3" s="1"/>
  <c r="D222" i="3"/>
  <c r="D227" i="3" s="1"/>
  <c r="C222" i="3"/>
  <c r="C227" i="3" s="1"/>
  <c r="N209" i="3"/>
  <c r="N210" i="3" s="1"/>
  <c r="M209" i="3"/>
  <c r="M210" i="3" s="1"/>
  <c r="L209" i="3"/>
  <c r="L210" i="3" s="1"/>
  <c r="K209" i="3"/>
  <c r="K210" i="3" s="1"/>
  <c r="J209" i="3"/>
  <c r="J210" i="3" s="1"/>
  <c r="I209" i="3"/>
  <c r="I210" i="3" s="1"/>
  <c r="H209" i="3"/>
  <c r="H210" i="3" s="1"/>
  <c r="G209" i="3"/>
  <c r="G210" i="3" s="1"/>
  <c r="F209" i="3"/>
  <c r="F210" i="3" s="1"/>
  <c r="E209" i="3"/>
  <c r="E210" i="3" s="1"/>
  <c r="D209" i="3"/>
  <c r="D210" i="3" s="1"/>
  <c r="C209" i="3"/>
  <c r="C210" i="3" s="1"/>
  <c r="N195" i="3"/>
  <c r="M195" i="3"/>
  <c r="L195" i="3"/>
  <c r="K195" i="3"/>
  <c r="J195" i="3"/>
  <c r="I195" i="3"/>
  <c r="H195" i="3"/>
  <c r="G195" i="3"/>
  <c r="F195" i="3"/>
  <c r="E195" i="3"/>
  <c r="D195" i="3"/>
  <c r="C195" i="3"/>
  <c r="N191" i="3"/>
  <c r="N196" i="3" s="1"/>
  <c r="M191" i="3"/>
  <c r="M196" i="3" s="1"/>
  <c r="L191" i="3"/>
  <c r="L196" i="3" s="1"/>
  <c r="K191" i="3"/>
  <c r="K196" i="3" s="1"/>
  <c r="J191" i="3"/>
  <c r="J196" i="3" s="1"/>
  <c r="I191" i="3"/>
  <c r="I196" i="3" s="1"/>
  <c r="H191" i="3"/>
  <c r="H196" i="3" s="1"/>
  <c r="G191" i="3"/>
  <c r="G196" i="3" s="1"/>
  <c r="F191" i="3"/>
  <c r="F196" i="3" s="1"/>
  <c r="E191" i="3"/>
  <c r="E196" i="3" s="1"/>
  <c r="D191" i="3"/>
  <c r="D196" i="3" s="1"/>
  <c r="C191" i="3"/>
  <c r="C196" i="3" s="1"/>
  <c r="N178" i="3"/>
  <c r="N179" i="3" s="1"/>
  <c r="M178" i="3"/>
  <c r="M179" i="3" s="1"/>
  <c r="L178" i="3"/>
  <c r="L179" i="3" s="1"/>
  <c r="K178" i="3"/>
  <c r="K179" i="3" s="1"/>
  <c r="J178" i="3"/>
  <c r="J179" i="3" s="1"/>
  <c r="I178" i="3"/>
  <c r="I179" i="3" s="1"/>
  <c r="H178" i="3"/>
  <c r="H179" i="3" s="1"/>
  <c r="G178" i="3"/>
  <c r="G179" i="3" s="1"/>
  <c r="F178" i="3"/>
  <c r="F179" i="3" s="1"/>
  <c r="E178" i="3"/>
  <c r="E179" i="3" s="1"/>
  <c r="D178" i="3"/>
  <c r="D179" i="3" s="1"/>
  <c r="C178" i="3"/>
  <c r="C179" i="3" s="1"/>
  <c r="N163" i="3"/>
  <c r="M163" i="3"/>
  <c r="L163" i="3"/>
  <c r="K163" i="3"/>
  <c r="J163" i="3"/>
  <c r="I163" i="3"/>
  <c r="H163" i="3"/>
  <c r="G163" i="3"/>
  <c r="F163" i="3"/>
  <c r="E163" i="3"/>
  <c r="D163" i="3"/>
  <c r="C163" i="3"/>
  <c r="N159" i="3"/>
  <c r="N164" i="3" s="1"/>
  <c r="M159" i="3"/>
  <c r="M164" i="3" s="1"/>
  <c r="L159" i="3"/>
  <c r="L164" i="3" s="1"/>
  <c r="K159" i="3"/>
  <c r="K164" i="3" s="1"/>
  <c r="J159" i="3"/>
  <c r="J164" i="3" s="1"/>
  <c r="I159" i="3"/>
  <c r="I164" i="3" s="1"/>
  <c r="H159" i="3"/>
  <c r="H164" i="3" s="1"/>
  <c r="G159" i="3"/>
  <c r="G164" i="3" s="1"/>
  <c r="F159" i="3"/>
  <c r="F164" i="3" s="1"/>
  <c r="E159" i="3"/>
  <c r="E164" i="3" s="1"/>
  <c r="D159" i="3"/>
  <c r="D164" i="3" s="1"/>
  <c r="C159" i="3"/>
  <c r="C164" i="3" s="1"/>
  <c r="N147" i="3"/>
  <c r="N148" i="3" s="1"/>
  <c r="M147" i="3"/>
  <c r="M148" i="3" s="1"/>
  <c r="L147" i="3"/>
  <c r="L148" i="3" s="1"/>
  <c r="K147" i="3"/>
  <c r="K148" i="3" s="1"/>
  <c r="J147" i="3"/>
  <c r="J148" i="3" s="1"/>
  <c r="I147" i="3"/>
  <c r="I148" i="3" s="1"/>
  <c r="H147" i="3"/>
  <c r="H148" i="3" s="1"/>
  <c r="G147" i="3"/>
  <c r="G148" i="3" s="1"/>
  <c r="F147" i="3"/>
  <c r="F148" i="3" s="1"/>
  <c r="E147" i="3"/>
  <c r="E148" i="3" s="1"/>
  <c r="D147" i="3"/>
  <c r="D148" i="3" s="1"/>
  <c r="C147" i="3"/>
  <c r="C148" i="3" s="1"/>
  <c r="N135" i="3"/>
  <c r="M135" i="3"/>
  <c r="L135" i="3"/>
  <c r="K135" i="3"/>
  <c r="J135" i="3"/>
  <c r="I135" i="3"/>
  <c r="H135" i="3"/>
  <c r="G135" i="3"/>
  <c r="F135" i="3"/>
  <c r="E135" i="3"/>
  <c r="D135" i="3"/>
  <c r="C135" i="3"/>
  <c r="N131" i="3"/>
  <c r="N136" i="3" s="1"/>
  <c r="M131" i="3"/>
  <c r="M136" i="3" s="1"/>
  <c r="L131" i="3"/>
  <c r="L136" i="3" s="1"/>
  <c r="K131" i="3"/>
  <c r="K136" i="3" s="1"/>
  <c r="J131" i="3"/>
  <c r="J136" i="3" s="1"/>
  <c r="I131" i="3"/>
  <c r="I136" i="3" s="1"/>
  <c r="H131" i="3"/>
  <c r="H136" i="3" s="1"/>
  <c r="G131" i="3"/>
  <c r="G136" i="3" s="1"/>
  <c r="F131" i="3"/>
  <c r="F136" i="3" s="1"/>
  <c r="E131" i="3"/>
  <c r="E136" i="3" s="1"/>
  <c r="D131" i="3"/>
  <c r="D136" i="3" s="1"/>
  <c r="C131" i="3"/>
  <c r="C136" i="3" s="1"/>
  <c r="N115" i="3"/>
  <c r="M115" i="3"/>
  <c r="L115" i="3"/>
  <c r="K115" i="3"/>
  <c r="J115" i="3"/>
  <c r="I115" i="3"/>
  <c r="H115" i="3"/>
  <c r="G115" i="3"/>
  <c r="F115" i="3"/>
  <c r="E115" i="3"/>
  <c r="D115" i="3"/>
  <c r="C115" i="3"/>
  <c r="N111" i="3"/>
  <c r="N116" i="3" s="1"/>
  <c r="M111" i="3"/>
  <c r="M116" i="3" s="1"/>
  <c r="L111" i="3"/>
  <c r="L116" i="3" s="1"/>
  <c r="K111" i="3"/>
  <c r="K116" i="3" s="1"/>
  <c r="J111" i="3"/>
  <c r="J116" i="3" s="1"/>
  <c r="I111" i="3"/>
  <c r="I116" i="3" s="1"/>
  <c r="H111" i="3"/>
  <c r="H116" i="3" s="1"/>
  <c r="G111" i="3"/>
  <c r="G116" i="3" s="1"/>
  <c r="F111" i="3"/>
  <c r="F116" i="3" s="1"/>
  <c r="E111" i="3"/>
  <c r="E116" i="3" s="1"/>
  <c r="D111" i="3"/>
  <c r="D116" i="3" s="1"/>
  <c r="C111" i="3"/>
  <c r="C116" i="3" s="1"/>
  <c r="N95" i="3"/>
  <c r="N96" i="3" s="1"/>
  <c r="M95" i="3"/>
  <c r="M96" i="3" s="1"/>
  <c r="L95" i="3"/>
  <c r="L96" i="3" s="1"/>
  <c r="K95" i="3"/>
  <c r="K96" i="3" s="1"/>
  <c r="J95" i="3"/>
  <c r="J96" i="3" s="1"/>
  <c r="I95" i="3"/>
  <c r="I96" i="3" s="1"/>
  <c r="H95" i="3"/>
  <c r="H96" i="3" s="1"/>
  <c r="G95" i="3"/>
  <c r="G96" i="3" s="1"/>
  <c r="F95" i="3"/>
  <c r="F96" i="3" s="1"/>
  <c r="E95" i="3"/>
  <c r="E96" i="3" s="1"/>
  <c r="D95" i="3"/>
  <c r="D96" i="3" s="1"/>
  <c r="C95" i="3"/>
  <c r="C96" i="3" s="1"/>
  <c r="N80" i="3"/>
  <c r="N81" i="3" s="1"/>
  <c r="M80" i="3"/>
  <c r="M81" i="3" s="1"/>
  <c r="L80" i="3"/>
  <c r="L81" i="3" s="1"/>
  <c r="K80" i="3"/>
  <c r="K81" i="3" s="1"/>
  <c r="J80" i="3"/>
  <c r="J81" i="3" s="1"/>
  <c r="I80" i="3"/>
  <c r="I81" i="3" s="1"/>
  <c r="H80" i="3"/>
  <c r="H81" i="3" s="1"/>
  <c r="G80" i="3"/>
  <c r="G81" i="3" s="1"/>
  <c r="F80" i="3"/>
  <c r="F81" i="3" s="1"/>
  <c r="E80" i="3"/>
  <c r="E81" i="3" s="1"/>
  <c r="D80" i="3"/>
  <c r="D81" i="3" s="1"/>
  <c r="C80" i="3"/>
  <c r="C81" i="3" s="1"/>
  <c r="N66" i="3"/>
  <c r="N67" i="3" s="1"/>
  <c r="M66" i="3"/>
  <c r="M67" i="3" s="1"/>
  <c r="L66" i="3"/>
  <c r="L67" i="3" s="1"/>
  <c r="K66" i="3"/>
  <c r="K67" i="3" s="1"/>
  <c r="J66" i="3"/>
  <c r="J67" i="3" s="1"/>
  <c r="I66" i="3"/>
  <c r="I67" i="3" s="1"/>
  <c r="H66" i="3"/>
  <c r="H67" i="3" s="1"/>
  <c r="G66" i="3"/>
  <c r="G67" i="3" s="1"/>
  <c r="F66" i="3"/>
  <c r="F67" i="3" s="1"/>
  <c r="E66" i="3"/>
  <c r="E67" i="3" s="1"/>
  <c r="D66" i="3"/>
  <c r="D67" i="3" s="1"/>
  <c r="C66" i="3"/>
  <c r="C67" i="3" s="1"/>
  <c r="N52" i="3"/>
  <c r="N53" i="3" s="1"/>
  <c r="M52" i="3"/>
  <c r="M53" i="3" s="1"/>
  <c r="L52" i="3"/>
  <c r="L53" i="3" s="1"/>
  <c r="K52" i="3"/>
  <c r="K53" i="3" s="1"/>
  <c r="J52" i="3"/>
  <c r="J53" i="3" s="1"/>
  <c r="I52" i="3"/>
  <c r="I53" i="3" s="1"/>
  <c r="H52" i="3"/>
  <c r="H53" i="3" s="1"/>
  <c r="G52" i="3"/>
  <c r="G53" i="3" s="1"/>
  <c r="F52" i="3"/>
  <c r="F53" i="3" s="1"/>
  <c r="E52" i="3"/>
  <c r="E53" i="3" s="1"/>
  <c r="D52" i="3"/>
  <c r="D53" i="3" s="1"/>
  <c r="C52" i="3"/>
  <c r="C53" i="3" s="1"/>
  <c r="N37" i="3"/>
  <c r="M37" i="3"/>
  <c r="L37" i="3"/>
  <c r="K37" i="3"/>
  <c r="J37" i="3"/>
  <c r="I37" i="3"/>
  <c r="H37" i="3"/>
  <c r="G37" i="3"/>
  <c r="F37" i="3"/>
  <c r="E37" i="3"/>
  <c r="D37" i="3"/>
  <c r="C37" i="3"/>
  <c r="N33" i="3"/>
  <c r="N38" i="3" s="1"/>
  <c r="M33" i="3"/>
  <c r="M38" i="3" s="1"/>
  <c r="L33" i="3"/>
  <c r="L38" i="3" s="1"/>
  <c r="K33" i="3"/>
  <c r="K38" i="3" s="1"/>
  <c r="J33" i="3"/>
  <c r="J38" i="3" s="1"/>
  <c r="I33" i="3"/>
  <c r="I38" i="3" s="1"/>
  <c r="H33" i="3"/>
  <c r="H38" i="3" s="1"/>
  <c r="G33" i="3"/>
  <c r="G38" i="3" s="1"/>
  <c r="F33" i="3"/>
  <c r="F38" i="3" s="1"/>
  <c r="E33" i="3"/>
  <c r="E38" i="3" s="1"/>
  <c r="D33" i="3"/>
  <c r="D38" i="3" s="1"/>
  <c r="C33" i="3"/>
  <c r="C38" i="3" s="1"/>
  <c r="N18" i="3"/>
  <c r="N19" i="3" s="1"/>
  <c r="M18" i="3"/>
  <c r="M19" i="3" s="1"/>
  <c r="L18" i="3"/>
  <c r="L19" i="3" s="1"/>
  <c r="K18" i="3"/>
  <c r="K19" i="3" s="1"/>
  <c r="J18" i="3"/>
  <c r="J19" i="3" s="1"/>
  <c r="I18" i="3"/>
  <c r="I19" i="3" s="1"/>
  <c r="H18" i="3"/>
  <c r="H19" i="3" s="1"/>
  <c r="G18" i="3"/>
  <c r="G19" i="3" s="1"/>
  <c r="F18" i="3"/>
  <c r="F19" i="3" s="1"/>
  <c r="E18" i="3"/>
  <c r="E19" i="3" s="1"/>
  <c r="D18" i="3"/>
  <c r="D19" i="3" s="1"/>
  <c r="C18" i="3"/>
  <c r="C19" i="3" s="1"/>
  <c r="E707" i="2"/>
  <c r="N706" i="2"/>
  <c r="M706" i="2"/>
  <c r="L706" i="2"/>
  <c r="K706" i="2"/>
  <c r="J706" i="2"/>
  <c r="I706" i="2"/>
  <c r="H706" i="2"/>
  <c r="G706" i="2"/>
  <c r="F706" i="2"/>
  <c r="E706" i="2"/>
  <c r="D706" i="2"/>
  <c r="C706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N686" i="2"/>
  <c r="M686" i="2"/>
  <c r="L686" i="2"/>
  <c r="K686" i="2"/>
  <c r="J686" i="2"/>
  <c r="I686" i="2"/>
  <c r="H686" i="2"/>
  <c r="G686" i="2"/>
  <c r="F686" i="2"/>
  <c r="E686" i="2"/>
  <c r="D686" i="2"/>
  <c r="C686" i="2"/>
  <c r="N683" i="2"/>
  <c r="M683" i="2"/>
  <c r="L683" i="2"/>
  <c r="K683" i="2"/>
  <c r="J683" i="2"/>
  <c r="I683" i="2"/>
  <c r="H683" i="2"/>
  <c r="G683" i="2"/>
  <c r="F683" i="2"/>
  <c r="E683" i="2"/>
  <c r="D683" i="2"/>
  <c r="C683" i="2"/>
  <c r="N679" i="2"/>
  <c r="N707" i="2" s="1"/>
  <c r="M679" i="2"/>
  <c r="M707" i="2" s="1"/>
  <c r="L679" i="2"/>
  <c r="L707" i="2" s="1"/>
  <c r="K679" i="2"/>
  <c r="K707" i="2" s="1"/>
  <c r="J679" i="2"/>
  <c r="J707" i="2" s="1"/>
  <c r="I679" i="2"/>
  <c r="I707" i="2" s="1"/>
  <c r="H679" i="2"/>
  <c r="H707" i="2" s="1"/>
  <c r="G679" i="2"/>
  <c r="G707" i="2" s="1"/>
  <c r="F679" i="2"/>
  <c r="F707" i="2" s="1"/>
  <c r="E679" i="2"/>
  <c r="D679" i="2"/>
  <c r="D707" i="2" s="1"/>
  <c r="C679" i="2"/>
  <c r="C707" i="2" s="1"/>
  <c r="N660" i="2"/>
  <c r="M660" i="2"/>
  <c r="L660" i="2"/>
  <c r="K660" i="2"/>
  <c r="J660" i="2"/>
  <c r="I660" i="2"/>
  <c r="H660" i="2"/>
  <c r="G660" i="2"/>
  <c r="F660" i="2"/>
  <c r="E660" i="2"/>
  <c r="D660" i="2"/>
  <c r="C660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N650" i="2"/>
  <c r="M650" i="2"/>
  <c r="L650" i="2"/>
  <c r="K650" i="2"/>
  <c r="J650" i="2"/>
  <c r="I650" i="2"/>
  <c r="H650" i="2"/>
  <c r="G650" i="2"/>
  <c r="F650" i="2"/>
  <c r="E650" i="2"/>
  <c r="D650" i="2"/>
  <c r="C650" i="2"/>
  <c r="N640" i="2"/>
  <c r="N661" i="2" s="1"/>
  <c r="M640" i="2"/>
  <c r="M661" i="2" s="1"/>
  <c r="L640" i="2"/>
  <c r="L661" i="2" s="1"/>
  <c r="K640" i="2"/>
  <c r="K661" i="2" s="1"/>
  <c r="J640" i="2"/>
  <c r="J661" i="2" s="1"/>
  <c r="I640" i="2"/>
  <c r="I661" i="2" s="1"/>
  <c r="H640" i="2"/>
  <c r="H661" i="2" s="1"/>
  <c r="G640" i="2"/>
  <c r="G661" i="2" s="1"/>
  <c r="F640" i="2"/>
  <c r="F661" i="2" s="1"/>
  <c r="E640" i="2"/>
  <c r="E661" i="2" s="1"/>
  <c r="D640" i="2"/>
  <c r="D661" i="2" s="1"/>
  <c r="C640" i="2"/>
  <c r="C661" i="2" s="1"/>
  <c r="F633" i="2"/>
  <c r="E633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N625" i="2"/>
  <c r="N633" i="2" s="1"/>
  <c r="M625" i="2"/>
  <c r="M633" i="2" s="1"/>
  <c r="L625" i="2"/>
  <c r="L633" i="2" s="1"/>
  <c r="K625" i="2"/>
  <c r="K633" i="2" s="1"/>
  <c r="J625" i="2"/>
  <c r="J633" i="2" s="1"/>
  <c r="I625" i="2"/>
  <c r="I633" i="2" s="1"/>
  <c r="H625" i="2"/>
  <c r="H633" i="2" s="1"/>
  <c r="G625" i="2"/>
  <c r="G633" i="2" s="1"/>
  <c r="F625" i="2"/>
  <c r="E625" i="2"/>
  <c r="D625" i="2"/>
  <c r="D633" i="2" s="1"/>
  <c r="C625" i="2"/>
  <c r="C633" i="2" s="1"/>
  <c r="N612" i="2"/>
  <c r="M612" i="2"/>
  <c r="L612" i="2"/>
  <c r="K612" i="2"/>
  <c r="J612" i="2"/>
  <c r="I612" i="2"/>
  <c r="H612" i="2"/>
  <c r="G612" i="2"/>
  <c r="F612" i="2"/>
  <c r="E612" i="2"/>
  <c r="D612" i="2"/>
  <c r="C612" i="2"/>
  <c r="N608" i="2"/>
  <c r="N613" i="2" s="1"/>
  <c r="M608" i="2"/>
  <c r="M613" i="2" s="1"/>
  <c r="L608" i="2"/>
  <c r="L613" i="2" s="1"/>
  <c r="K608" i="2"/>
  <c r="K613" i="2" s="1"/>
  <c r="J608" i="2"/>
  <c r="J613" i="2" s="1"/>
  <c r="I608" i="2"/>
  <c r="I613" i="2" s="1"/>
  <c r="H608" i="2"/>
  <c r="H613" i="2" s="1"/>
  <c r="G608" i="2"/>
  <c r="G613" i="2" s="1"/>
  <c r="F608" i="2"/>
  <c r="F613" i="2" s="1"/>
  <c r="E608" i="2"/>
  <c r="E613" i="2" s="1"/>
  <c r="D608" i="2"/>
  <c r="D613" i="2" s="1"/>
  <c r="C608" i="2"/>
  <c r="C613" i="2" s="1"/>
  <c r="F597" i="2"/>
  <c r="E597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N593" i="2"/>
  <c r="M593" i="2"/>
  <c r="L593" i="2"/>
  <c r="K593" i="2"/>
  <c r="J593" i="2"/>
  <c r="I593" i="2"/>
  <c r="H593" i="2"/>
  <c r="G593" i="2"/>
  <c r="F593" i="2"/>
  <c r="E593" i="2"/>
  <c r="D593" i="2"/>
  <c r="C593" i="2"/>
  <c r="N589" i="2"/>
  <c r="N597" i="2" s="1"/>
  <c r="M589" i="2"/>
  <c r="M597" i="2" s="1"/>
  <c r="L589" i="2"/>
  <c r="L597" i="2" s="1"/>
  <c r="K589" i="2"/>
  <c r="K597" i="2" s="1"/>
  <c r="J589" i="2"/>
  <c r="J597" i="2" s="1"/>
  <c r="I589" i="2"/>
  <c r="I597" i="2" s="1"/>
  <c r="H589" i="2"/>
  <c r="H597" i="2" s="1"/>
  <c r="G589" i="2"/>
  <c r="G597" i="2" s="1"/>
  <c r="F589" i="2"/>
  <c r="E589" i="2"/>
  <c r="D589" i="2"/>
  <c r="D597" i="2" s="1"/>
  <c r="C589" i="2"/>
  <c r="C597" i="2" s="1"/>
  <c r="N577" i="2"/>
  <c r="M577" i="2"/>
  <c r="L577" i="2"/>
  <c r="K577" i="2"/>
  <c r="J577" i="2"/>
  <c r="I577" i="2"/>
  <c r="H577" i="2"/>
  <c r="G577" i="2"/>
  <c r="F577" i="2"/>
  <c r="E577" i="2"/>
  <c r="D577" i="2"/>
  <c r="C577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N570" i="2"/>
  <c r="N578" i="2" s="1"/>
  <c r="M570" i="2"/>
  <c r="M578" i="2" s="1"/>
  <c r="L570" i="2"/>
  <c r="L578" i="2" s="1"/>
  <c r="K570" i="2"/>
  <c r="K578" i="2" s="1"/>
  <c r="J570" i="2"/>
  <c r="J578" i="2" s="1"/>
  <c r="I570" i="2"/>
  <c r="I578" i="2" s="1"/>
  <c r="H570" i="2"/>
  <c r="H578" i="2" s="1"/>
  <c r="G570" i="2"/>
  <c r="G578" i="2" s="1"/>
  <c r="F570" i="2"/>
  <c r="F578" i="2" s="1"/>
  <c r="E570" i="2"/>
  <c r="E578" i="2" s="1"/>
  <c r="D570" i="2"/>
  <c r="D578" i="2" s="1"/>
  <c r="C570" i="2"/>
  <c r="C578" i="2" s="1"/>
  <c r="E557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N543" i="2"/>
  <c r="N557" i="2" s="1"/>
  <c r="M543" i="2"/>
  <c r="M557" i="2" s="1"/>
  <c r="L543" i="2"/>
  <c r="L557" i="2" s="1"/>
  <c r="K543" i="2"/>
  <c r="K557" i="2" s="1"/>
  <c r="J543" i="2"/>
  <c r="J557" i="2" s="1"/>
  <c r="I543" i="2"/>
  <c r="I557" i="2" s="1"/>
  <c r="H543" i="2"/>
  <c r="H557" i="2" s="1"/>
  <c r="G543" i="2"/>
  <c r="G557" i="2" s="1"/>
  <c r="F543" i="2"/>
  <c r="F557" i="2" s="1"/>
  <c r="E543" i="2"/>
  <c r="D543" i="2"/>
  <c r="D557" i="2" s="1"/>
  <c r="C543" i="2"/>
  <c r="C557" i="2" s="1"/>
  <c r="N536" i="2"/>
  <c r="M536" i="2"/>
  <c r="L536" i="2"/>
  <c r="K536" i="2"/>
  <c r="J536" i="2"/>
  <c r="I536" i="2"/>
  <c r="H536" i="2"/>
  <c r="G536" i="2"/>
  <c r="F536" i="2"/>
  <c r="E536" i="2"/>
  <c r="D536" i="2"/>
  <c r="C536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N522" i="2"/>
  <c r="M522" i="2"/>
  <c r="L522" i="2"/>
  <c r="K522" i="2"/>
  <c r="J522" i="2"/>
  <c r="I522" i="2"/>
  <c r="H522" i="2"/>
  <c r="G522" i="2"/>
  <c r="F522" i="2"/>
  <c r="E522" i="2"/>
  <c r="D522" i="2"/>
  <c r="C522" i="2"/>
  <c r="N519" i="2"/>
  <c r="M519" i="2"/>
  <c r="L519" i="2"/>
  <c r="K519" i="2"/>
  <c r="J519" i="2"/>
  <c r="I519" i="2"/>
  <c r="H519" i="2"/>
  <c r="G519" i="2"/>
  <c r="F519" i="2"/>
  <c r="E519" i="2"/>
  <c r="D519" i="2"/>
  <c r="C519" i="2"/>
  <c r="N507" i="2"/>
  <c r="N537" i="2" s="1"/>
  <c r="M507" i="2"/>
  <c r="M537" i="2" s="1"/>
  <c r="L507" i="2"/>
  <c r="L537" i="2" s="1"/>
  <c r="K507" i="2"/>
  <c r="K537" i="2" s="1"/>
  <c r="J507" i="2"/>
  <c r="J537" i="2" s="1"/>
  <c r="I507" i="2"/>
  <c r="I537" i="2" s="1"/>
  <c r="H507" i="2"/>
  <c r="H537" i="2" s="1"/>
  <c r="G507" i="2"/>
  <c r="G537" i="2" s="1"/>
  <c r="F507" i="2"/>
  <c r="F537" i="2" s="1"/>
  <c r="E507" i="2"/>
  <c r="E537" i="2" s="1"/>
  <c r="D507" i="2"/>
  <c r="D537" i="2" s="1"/>
  <c r="C507" i="2"/>
  <c r="C537" i="2" s="1"/>
  <c r="E501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N496" i="2"/>
  <c r="N501" i="2" s="1"/>
  <c r="M496" i="2"/>
  <c r="M501" i="2" s="1"/>
  <c r="L496" i="2"/>
  <c r="L501" i="2" s="1"/>
  <c r="K496" i="2"/>
  <c r="K501" i="2" s="1"/>
  <c r="J496" i="2"/>
  <c r="J501" i="2" s="1"/>
  <c r="I496" i="2"/>
  <c r="I501" i="2" s="1"/>
  <c r="H496" i="2"/>
  <c r="H501" i="2" s="1"/>
  <c r="G496" i="2"/>
  <c r="G501" i="2" s="1"/>
  <c r="F496" i="2"/>
  <c r="F501" i="2" s="1"/>
  <c r="E496" i="2"/>
  <c r="D496" i="2"/>
  <c r="D501" i="2" s="1"/>
  <c r="C496" i="2"/>
  <c r="C501" i="2" s="1"/>
  <c r="N483" i="2"/>
  <c r="M483" i="2"/>
  <c r="L483" i="2"/>
  <c r="K483" i="2"/>
  <c r="J483" i="2"/>
  <c r="I483" i="2"/>
  <c r="H483" i="2"/>
  <c r="G483" i="2"/>
  <c r="F483" i="2"/>
  <c r="E483" i="2"/>
  <c r="D483" i="2"/>
  <c r="C483" i="2"/>
  <c r="N479" i="2"/>
  <c r="M479" i="2"/>
  <c r="L479" i="2"/>
  <c r="K479" i="2"/>
  <c r="J479" i="2"/>
  <c r="I479" i="2"/>
  <c r="H479" i="2"/>
  <c r="G479" i="2"/>
  <c r="F479" i="2"/>
  <c r="E479" i="2"/>
  <c r="D479" i="2"/>
  <c r="C479" i="2"/>
  <c r="N476" i="2"/>
  <c r="N484" i="2" s="1"/>
  <c r="M476" i="2"/>
  <c r="M484" i="2" s="1"/>
  <c r="L476" i="2"/>
  <c r="L484" i="2" s="1"/>
  <c r="K476" i="2"/>
  <c r="K484" i="2" s="1"/>
  <c r="J476" i="2"/>
  <c r="J484" i="2" s="1"/>
  <c r="I476" i="2"/>
  <c r="I484" i="2" s="1"/>
  <c r="H476" i="2"/>
  <c r="H484" i="2" s="1"/>
  <c r="G476" i="2"/>
  <c r="G484" i="2" s="1"/>
  <c r="F476" i="2"/>
  <c r="F484" i="2" s="1"/>
  <c r="E476" i="2"/>
  <c r="E484" i="2" s="1"/>
  <c r="D476" i="2"/>
  <c r="D484" i="2" s="1"/>
  <c r="C476" i="2"/>
  <c r="C484" i="2" s="1"/>
  <c r="E463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N459" i="2"/>
  <c r="N463" i="2" s="1"/>
  <c r="M459" i="2"/>
  <c r="M463" i="2" s="1"/>
  <c r="L459" i="2"/>
  <c r="L463" i="2" s="1"/>
  <c r="K459" i="2"/>
  <c r="K463" i="2" s="1"/>
  <c r="J459" i="2"/>
  <c r="J463" i="2" s="1"/>
  <c r="I459" i="2"/>
  <c r="I463" i="2" s="1"/>
  <c r="H459" i="2"/>
  <c r="H463" i="2" s="1"/>
  <c r="G459" i="2"/>
  <c r="G463" i="2" s="1"/>
  <c r="F459" i="2"/>
  <c r="F463" i="2" s="1"/>
  <c r="E459" i="2"/>
  <c r="D459" i="2"/>
  <c r="D463" i="2" s="1"/>
  <c r="C459" i="2"/>
  <c r="C463" i="2" s="1"/>
  <c r="N446" i="2"/>
  <c r="M446" i="2"/>
  <c r="L446" i="2"/>
  <c r="K446" i="2"/>
  <c r="J446" i="2"/>
  <c r="I446" i="2"/>
  <c r="H446" i="2"/>
  <c r="G446" i="2"/>
  <c r="F446" i="2"/>
  <c r="E446" i="2"/>
  <c r="D446" i="2"/>
  <c r="C446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N439" i="2"/>
  <c r="M439" i="2"/>
  <c r="L439" i="2"/>
  <c r="K439" i="2"/>
  <c r="J439" i="2"/>
  <c r="I439" i="2"/>
  <c r="H439" i="2"/>
  <c r="G439" i="2"/>
  <c r="F439" i="2"/>
  <c r="E439" i="2"/>
  <c r="D439" i="2"/>
  <c r="C439" i="2"/>
  <c r="N435" i="2"/>
  <c r="N447" i="2" s="1"/>
  <c r="M435" i="2"/>
  <c r="M447" i="2" s="1"/>
  <c r="L435" i="2"/>
  <c r="L447" i="2" s="1"/>
  <c r="K435" i="2"/>
  <c r="K447" i="2" s="1"/>
  <c r="J435" i="2"/>
  <c r="J447" i="2" s="1"/>
  <c r="I435" i="2"/>
  <c r="I447" i="2" s="1"/>
  <c r="H435" i="2"/>
  <c r="H447" i="2" s="1"/>
  <c r="G435" i="2"/>
  <c r="G447" i="2" s="1"/>
  <c r="F435" i="2"/>
  <c r="F447" i="2" s="1"/>
  <c r="E435" i="2"/>
  <c r="E447" i="2" s="1"/>
  <c r="D435" i="2"/>
  <c r="D447" i="2" s="1"/>
  <c r="C435" i="2"/>
  <c r="C447" i="2" s="1"/>
  <c r="E423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N393" i="2"/>
  <c r="N423" i="2" s="1"/>
  <c r="M393" i="2"/>
  <c r="M423" i="2" s="1"/>
  <c r="L393" i="2"/>
  <c r="L423" i="2" s="1"/>
  <c r="K393" i="2"/>
  <c r="K423" i="2" s="1"/>
  <c r="J393" i="2"/>
  <c r="J423" i="2" s="1"/>
  <c r="I393" i="2"/>
  <c r="I423" i="2" s="1"/>
  <c r="H393" i="2"/>
  <c r="H423" i="2" s="1"/>
  <c r="G393" i="2"/>
  <c r="G423" i="2" s="1"/>
  <c r="F393" i="2"/>
  <c r="F423" i="2" s="1"/>
  <c r="E393" i="2"/>
  <c r="D393" i="2"/>
  <c r="D423" i="2" s="1"/>
  <c r="C393" i="2"/>
  <c r="C423" i="2" s="1"/>
  <c r="N386" i="2"/>
  <c r="M386" i="2"/>
  <c r="L386" i="2"/>
  <c r="K386" i="2"/>
  <c r="J386" i="2"/>
  <c r="I386" i="2"/>
  <c r="H386" i="2"/>
  <c r="G386" i="2"/>
  <c r="F386" i="2"/>
  <c r="E386" i="2"/>
  <c r="D386" i="2"/>
  <c r="C386" i="2"/>
  <c r="N381" i="2"/>
  <c r="M381" i="2"/>
  <c r="L381" i="2"/>
  <c r="K381" i="2"/>
  <c r="J381" i="2"/>
  <c r="I381" i="2"/>
  <c r="H381" i="2"/>
  <c r="G381" i="2"/>
  <c r="F381" i="2"/>
  <c r="E381" i="2"/>
  <c r="D381" i="2"/>
  <c r="C381" i="2"/>
  <c r="N377" i="2"/>
  <c r="N387" i="2" s="1"/>
  <c r="M377" i="2"/>
  <c r="M387" i="2" s="1"/>
  <c r="L377" i="2"/>
  <c r="L387" i="2" s="1"/>
  <c r="K377" i="2"/>
  <c r="K387" i="2" s="1"/>
  <c r="J377" i="2"/>
  <c r="J387" i="2" s="1"/>
  <c r="I377" i="2"/>
  <c r="I387" i="2" s="1"/>
  <c r="H377" i="2"/>
  <c r="H387" i="2" s="1"/>
  <c r="G377" i="2"/>
  <c r="G387" i="2" s="1"/>
  <c r="F377" i="2"/>
  <c r="F387" i="2" s="1"/>
  <c r="E377" i="2"/>
  <c r="E387" i="2" s="1"/>
  <c r="D377" i="2"/>
  <c r="D387" i="2" s="1"/>
  <c r="C377" i="2"/>
  <c r="C387" i="2" s="1"/>
  <c r="E364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N356" i="2"/>
  <c r="N364" i="2" s="1"/>
  <c r="M356" i="2"/>
  <c r="M364" i="2" s="1"/>
  <c r="L356" i="2"/>
  <c r="L364" i="2" s="1"/>
  <c r="K356" i="2"/>
  <c r="K364" i="2" s="1"/>
  <c r="J356" i="2"/>
  <c r="J364" i="2" s="1"/>
  <c r="I356" i="2"/>
  <c r="I364" i="2" s="1"/>
  <c r="H356" i="2"/>
  <c r="H364" i="2" s="1"/>
  <c r="G356" i="2"/>
  <c r="G364" i="2" s="1"/>
  <c r="F356" i="2"/>
  <c r="F364" i="2" s="1"/>
  <c r="E356" i="2"/>
  <c r="D356" i="2"/>
  <c r="D364" i="2" s="1"/>
  <c r="C356" i="2"/>
  <c r="C364" i="2" s="1"/>
  <c r="N342" i="2"/>
  <c r="N343" i="2" s="1"/>
  <c r="M342" i="2"/>
  <c r="M343" i="2" s="1"/>
  <c r="L342" i="2"/>
  <c r="L343" i="2" s="1"/>
  <c r="K342" i="2"/>
  <c r="K343" i="2" s="1"/>
  <c r="J342" i="2"/>
  <c r="J343" i="2" s="1"/>
  <c r="I342" i="2"/>
  <c r="I343" i="2" s="1"/>
  <c r="H342" i="2"/>
  <c r="H343" i="2" s="1"/>
  <c r="G342" i="2"/>
  <c r="G343" i="2" s="1"/>
  <c r="F342" i="2"/>
  <c r="F343" i="2" s="1"/>
  <c r="E342" i="2"/>
  <c r="E343" i="2" s="1"/>
  <c r="D342" i="2"/>
  <c r="D343" i="2" s="1"/>
  <c r="C342" i="2"/>
  <c r="C343" i="2" s="1"/>
  <c r="E331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N326" i="2"/>
  <c r="M326" i="2"/>
  <c r="L326" i="2"/>
  <c r="K326" i="2"/>
  <c r="J326" i="2"/>
  <c r="I326" i="2"/>
  <c r="H326" i="2"/>
  <c r="G326" i="2"/>
  <c r="F326" i="2"/>
  <c r="E326" i="2"/>
  <c r="D326" i="2"/>
  <c r="C326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N319" i="2"/>
  <c r="N331" i="2" s="1"/>
  <c r="M319" i="2"/>
  <c r="M331" i="2" s="1"/>
  <c r="L319" i="2"/>
  <c r="L331" i="2" s="1"/>
  <c r="K319" i="2"/>
  <c r="K331" i="2" s="1"/>
  <c r="J319" i="2"/>
  <c r="J331" i="2" s="1"/>
  <c r="I319" i="2"/>
  <c r="I331" i="2" s="1"/>
  <c r="H319" i="2"/>
  <c r="H331" i="2" s="1"/>
  <c r="G319" i="2"/>
  <c r="G331" i="2" s="1"/>
  <c r="F319" i="2"/>
  <c r="F331" i="2" s="1"/>
  <c r="E319" i="2"/>
  <c r="D319" i="2"/>
  <c r="D331" i="2" s="1"/>
  <c r="C319" i="2"/>
  <c r="C331" i="2" s="1"/>
  <c r="F307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N301" i="2"/>
  <c r="N307" i="2" s="1"/>
  <c r="M301" i="2"/>
  <c r="M307" i="2" s="1"/>
  <c r="L301" i="2"/>
  <c r="L307" i="2" s="1"/>
  <c r="K301" i="2"/>
  <c r="K307" i="2" s="1"/>
  <c r="J301" i="2"/>
  <c r="J307" i="2" s="1"/>
  <c r="I301" i="2"/>
  <c r="I307" i="2" s="1"/>
  <c r="H301" i="2"/>
  <c r="H307" i="2" s="1"/>
  <c r="G301" i="2"/>
  <c r="G307" i="2" s="1"/>
  <c r="F301" i="2"/>
  <c r="E301" i="2"/>
  <c r="E307" i="2" s="1"/>
  <c r="D301" i="2"/>
  <c r="D307" i="2" s="1"/>
  <c r="C301" i="2"/>
  <c r="C307" i="2" s="1"/>
  <c r="F287" i="2"/>
  <c r="N286" i="2"/>
  <c r="M286" i="2"/>
  <c r="L286" i="2"/>
  <c r="K286" i="2"/>
  <c r="J286" i="2"/>
  <c r="I286" i="2"/>
  <c r="H286" i="2"/>
  <c r="G286" i="2"/>
  <c r="F286" i="2"/>
  <c r="E286" i="2"/>
  <c r="D286" i="2"/>
  <c r="C286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N279" i="2"/>
  <c r="N287" i="2" s="1"/>
  <c r="M279" i="2"/>
  <c r="M287" i="2" s="1"/>
  <c r="L279" i="2"/>
  <c r="L287" i="2" s="1"/>
  <c r="K279" i="2"/>
  <c r="K287" i="2" s="1"/>
  <c r="J279" i="2"/>
  <c r="J287" i="2" s="1"/>
  <c r="I279" i="2"/>
  <c r="I287" i="2" s="1"/>
  <c r="H279" i="2"/>
  <c r="H287" i="2" s="1"/>
  <c r="G279" i="2"/>
  <c r="G287" i="2" s="1"/>
  <c r="F279" i="2"/>
  <c r="E279" i="2"/>
  <c r="E287" i="2" s="1"/>
  <c r="D279" i="2"/>
  <c r="D287" i="2" s="1"/>
  <c r="C279" i="2"/>
  <c r="C287" i="2" s="1"/>
  <c r="N267" i="2"/>
  <c r="M267" i="2"/>
  <c r="L267" i="2"/>
  <c r="K267" i="2"/>
  <c r="J267" i="2"/>
  <c r="I267" i="2"/>
  <c r="H267" i="2"/>
  <c r="G267" i="2"/>
  <c r="F267" i="2"/>
  <c r="E267" i="2"/>
  <c r="D267" i="2"/>
  <c r="C267" i="2"/>
  <c r="N263" i="2"/>
  <c r="N268" i="2" s="1"/>
  <c r="M263" i="2"/>
  <c r="M268" i="2" s="1"/>
  <c r="L263" i="2"/>
  <c r="L268" i="2" s="1"/>
  <c r="K263" i="2"/>
  <c r="K268" i="2" s="1"/>
  <c r="J263" i="2"/>
  <c r="J268" i="2" s="1"/>
  <c r="I263" i="2"/>
  <c r="I268" i="2" s="1"/>
  <c r="H263" i="2"/>
  <c r="H268" i="2" s="1"/>
  <c r="G263" i="2"/>
  <c r="G268" i="2" s="1"/>
  <c r="F263" i="2"/>
  <c r="F268" i="2" s="1"/>
  <c r="E263" i="2"/>
  <c r="E268" i="2" s="1"/>
  <c r="D263" i="2"/>
  <c r="D268" i="2" s="1"/>
  <c r="C263" i="2"/>
  <c r="C268" i="2" s="1"/>
  <c r="N252" i="2"/>
  <c r="M252" i="2"/>
  <c r="L252" i="2"/>
  <c r="K252" i="2"/>
  <c r="J252" i="2"/>
  <c r="I252" i="2"/>
  <c r="H252" i="2"/>
  <c r="G252" i="2"/>
  <c r="F252" i="2"/>
  <c r="E252" i="2"/>
  <c r="D252" i="2"/>
  <c r="C252" i="2"/>
  <c r="N249" i="2"/>
  <c r="M249" i="2"/>
  <c r="L249" i="2"/>
  <c r="K249" i="2"/>
  <c r="J249" i="2"/>
  <c r="I249" i="2"/>
  <c r="H249" i="2"/>
  <c r="G249" i="2"/>
  <c r="F249" i="2"/>
  <c r="E249" i="2"/>
  <c r="D249" i="2"/>
  <c r="C249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N237" i="2"/>
  <c r="M237" i="2"/>
  <c r="L237" i="2"/>
  <c r="K237" i="2"/>
  <c r="J237" i="2"/>
  <c r="I237" i="2"/>
  <c r="H237" i="2"/>
  <c r="G237" i="2"/>
  <c r="F237" i="2"/>
  <c r="E237" i="2"/>
  <c r="D237" i="2"/>
  <c r="C237" i="2"/>
  <c r="N226" i="2"/>
  <c r="N253" i="2" s="1"/>
  <c r="M226" i="2"/>
  <c r="M253" i="2" s="1"/>
  <c r="L226" i="2"/>
  <c r="L253" i="2" s="1"/>
  <c r="K226" i="2"/>
  <c r="K253" i="2" s="1"/>
  <c r="J226" i="2"/>
  <c r="J253" i="2" s="1"/>
  <c r="I226" i="2"/>
  <c r="I253" i="2" s="1"/>
  <c r="H226" i="2"/>
  <c r="H253" i="2" s="1"/>
  <c r="G226" i="2"/>
  <c r="G253" i="2" s="1"/>
  <c r="F226" i="2"/>
  <c r="F253" i="2" s="1"/>
  <c r="E226" i="2"/>
  <c r="E253" i="2" s="1"/>
  <c r="D226" i="2"/>
  <c r="D253" i="2" s="1"/>
  <c r="C226" i="2"/>
  <c r="C253" i="2" s="1"/>
  <c r="N220" i="2"/>
  <c r="E220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N215" i="2"/>
  <c r="M215" i="2"/>
  <c r="M220" i="2" s="1"/>
  <c r="L215" i="2"/>
  <c r="L220" i="2" s="1"/>
  <c r="K215" i="2"/>
  <c r="K220" i="2" s="1"/>
  <c r="J215" i="2"/>
  <c r="J220" i="2" s="1"/>
  <c r="I215" i="2"/>
  <c r="I220" i="2" s="1"/>
  <c r="H215" i="2"/>
  <c r="H220" i="2" s="1"/>
  <c r="G215" i="2"/>
  <c r="G220" i="2" s="1"/>
  <c r="F215" i="2"/>
  <c r="F220" i="2" s="1"/>
  <c r="E215" i="2"/>
  <c r="D215" i="2"/>
  <c r="D220" i="2" s="1"/>
  <c r="C215" i="2"/>
  <c r="C220" i="2" s="1"/>
  <c r="N202" i="2"/>
  <c r="M202" i="2"/>
  <c r="L202" i="2"/>
  <c r="K202" i="2"/>
  <c r="J202" i="2"/>
  <c r="I202" i="2"/>
  <c r="H202" i="2"/>
  <c r="G202" i="2"/>
  <c r="F202" i="2"/>
  <c r="E202" i="2"/>
  <c r="D202" i="2"/>
  <c r="C202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N194" i="2"/>
  <c r="N203" i="2" s="1"/>
  <c r="M194" i="2"/>
  <c r="M203" i="2" s="1"/>
  <c r="L194" i="2"/>
  <c r="L203" i="2" s="1"/>
  <c r="K194" i="2"/>
  <c r="K203" i="2" s="1"/>
  <c r="J194" i="2"/>
  <c r="J203" i="2" s="1"/>
  <c r="I194" i="2"/>
  <c r="I203" i="2" s="1"/>
  <c r="H194" i="2"/>
  <c r="H203" i="2" s="1"/>
  <c r="G194" i="2"/>
  <c r="G203" i="2" s="1"/>
  <c r="F194" i="2"/>
  <c r="F203" i="2" s="1"/>
  <c r="E194" i="2"/>
  <c r="E203" i="2" s="1"/>
  <c r="D194" i="2"/>
  <c r="D203" i="2" s="1"/>
  <c r="C194" i="2"/>
  <c r="C203" i="2" s="1"/>
  <c r="N179" i="2"/>
  <c r="M179" i="2"/>
  <c r="L179" i="2"/>
  <c r="K179" i="2"/>
  <c r="J179" i="2"/>
  <c r="I179" i="2"/>
  <c r="H179" i="2"/>
  <c r="G179" i="2"/>
  <c r="F179" i="2"/>
  <c r="E179" i="2"/>
  <c r="D179" i="2"/>
  <c r="C179" i="2"/>
  <c r="N175" i="2"/>
  <c r="N180" i="2" s="1"/>
  <c r="M175" i="2"/>
  <c r="M180" i="2" s="1"/>
  <c r="L175" i="2"/>
  <c r="L180" i="2" s="1"/>
  <c r="K175" i="2"/>
  <c r="K180" i="2" s="1"/>
  <c r="J175" i="2"/>
  <c r="J180" i="2" s="1"/>
  <c r="I175" i="2"/>
  <c r="I180" i="2" s="1"/>
  <c r="H175" i="2"/>
  <c r="H180" i="2" s="1"/>
  <c r="G175" i="2"/>
  <c r="G180" i="2" s="1"/>
  <c r="F175" i="2"/>
  <c r="F180" i="2" s="1"/>
  <c r="E175" i="2"/>
  <c r="E180" i="2" s="1"/>
  <c r="D175" i="2"/>
  <c r="D180" i="2" s="1"/>
  <c r="C175" i="2"/>
  <c r="C180" i="2" s="1"/>
  <c r="J161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N152" i="2"/>
  <c r="N161" i="2" s="1"/>
  <c r="M152" i="2"/>
  <c r="M161" i="2" s="1"/>
  <c r="L152" i="2"/>
  <c r="L161" i="2" s="1"/>
  <c r="K152" i="2"/>
  <c r="K161" i="2" s="1"/>
  <c r="J152" i="2"/>
  <c r="I152" i="2"/>
  <c r="I161" i="2" s="1"/>
  <c r="H152" i="2"/>
  <c r="H161" i="2" s="1"/>
  <c r="G152" i="2"/>
  <c r="G161" i="2" s="1"/>
  <c r="F152" i="2"/>
  <c r="F161" i="2" s="1"/>
  <c r="E152" i="2"/>
  <c r="E161" i="2" s="1"/>
  <c r="D152" i="2"/>
  <c r="D161" i="2" s="1"/>
  <c r="C152" i="2"/>
  <c r="C161" i="2" s="1"/>
  <c r="J140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N135" i="2"/>
  <c r="N140" i="2" s="1"/>
  <c r="M135" i="2"/>
  <c r="M140" i="2" s="1"/>
  <c r="L135" i="2"/>
  <c r="L140" i="2" s="1"/>
  <c r="K135" i="2"/>
  <c r="K140" i="2" s="1"/>
  <c r="J135" i="2"/>
  <c r="I135" i="2"/>
  <c r="I140" i="2" s="1"/>
  <c r="H135" i="2"/>
  <c r="H140" i="2" s="1"/>
  <c r="G135" i="2"/>
  <c r="G140" i="2" s="1"/>
  <c r="F135" i="2"/>
  <c r="F140" i="2" s="1"/>
  <c r="E135" i="2"/>
  <c r="E140" i="2" s="1"/>
  <c r="D135" i="2"/>
  <c r="D140" i="2" s="1"/>
  <c r="C135" i="2"/>
  <c r="C140" i="2" s="1"/>
  <c r="G124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N116" i="2"/>
  <c r="N124" i="2" s="1"/>
  <c r="M116" i="2"/>
  <c r="M124" i="2" s="1"/>
  <c r="L116" i="2"/>
  <c r="L124" i="2" s="1"/>
  <c r="K116" i="2"/>
  <c r="K124" i="2" s="1"/>
  <c r="J116" i="2"/>
  <c r="J124" i="2" s="1"/>
  <c r="I116" i="2"/>
  <c r="I124" i="2" s="1"/>
  <c r="H116" i="2"/>
  <c r="H124" i="2" s="1"/>
  <c r="G116" i="2"/>
  <c r="F116" i="2"/>
  <c r="F124" i="2" s="1"/>
  <c r="E116" i="2"/>
  <c r="E124" i="2" s="1"/>
  <c r="D116" i="2"/>
  <c r="D124" i="2" s="1"/>
  <c r="C116" i="2"/>
  <c r="C124" i="2" s="1"/>
  <c r="N103" i="2"/>
  <c r="M103" i="2"/>
  <c r="L103" i="2"/>
  <c r="K103" i="2"/>
  <c r="J103" i="2"/>
  <c r="I103" i="2"/>
  <c r="H103" i="2"/>
  <c r="G103" i="2"/>
  <c r="F103" i="2"/>
  <c r="E103" i="2"/>
  <c r="D103" i="2"/>
  <c r="C103" i="2"/>
  <c r="N99" i="2"/>
  <c r="N104" i="2" s="1"/>
  <c r="M99" i="2"/>
  <c r="M104" i="2" s="1"/>
  <c r="L99" i="2"/>
  <c r="L104" i="2" s="1"/>
  <c r="K99" i="2"/>
  <c r="K104" i="2" s="1"/>
  <c r="J99" i="2"/>
  <c r="J104" i="2" s="1"/>
  <c r="I99" i="2"/>
  <c r="I104" i="2" s="1"/>
  <c r="H99" i="2"/>
  <c r="H104" i="2" s="1"/>
  <c r="G99" i="2"/>
  <c r="G104" i="2" s="1"/>
  <c r="F99" i="2"/>
  <c r="F104" i="2" s="1"/>
  <c r="E99" i="2"/>
  <c r="E104" i="2" s="1"/>
  <c r="D99" i="2"/>
  <c r="D104" i="2" s="1"/>
  <c r="C99" i="2"/>
  <c r="C104" i="2" s="1"/>
  <c r="N86" i="2"/>
  <c r="M86" i="2"/>
  <c r="L86" i="2"/>
  <c r="K86" i="2"/>
  <c r="J86" i="2"/>
  <c r="I86" i="2"/>
  <c r="H86" i="2"/>
  <c r="G86" i="2"/>
  <c r="F86" i="2"/>
  <c r="E86" i="2"/>
  <c r="D86" i="2"/>
  <c r="C86" i="2"/>
  <c r="N83" i="2"/>
  <c r="M83" i="2"/>
  <c r="L83" i="2"/>
  <c r="K83" i="2"/>
  <c r="J83" i="2"/>
  <c r="I83" i="2"/>
  <c r="H83" i="2"/>
  <c r="G83" i="2"/>
  <c r="F83" i="2"/>
  <c r="E83" i="2"/>
  <c r="D83" i="2"/>
  <c r="C83" i="2"/>
  <c r="N79" i="2"/>
  <c r="M79" i="2"/>
  <c r="L79" i="2"/>
  <c r="K79" i="2"/>
  <c r="J79" i="2"/>
  <c r="I79" i="2"/>
  <c r="H79" i="2"/>
  <c r="G79" i="2"/>
  <c r="F79" i="2"/>
  <c r="E79" i="2"/>
  <c r="D79" i="2"/>
  <c r="C79" i="2"/>
  <c r="N75" i="2"/>
  <c r="M75" i="2"/>
  <c r="L75" i="2"/>
  <c r="K75" i="2"/>
  <c r="J75" i="2"/>
  <c r="I75" i="2"/>
  <c r="H75" i="2"/>
  <c r="G75" i="2"/>
  <c r="F75" i="2"/>
  <c r="E75" i="2"/>
  <c r="D75" i="2"/>
  <c r="C75" i="2"/>
  <c r="N72" i="2"/>
  <c r="N87" i="2" s="1"/>
  <c r="M72" i="2"/>
  <c r="M87" i="2" s="1"/>
  <c r="L72" i="2"/>
  <c r="L87" i="2" s="1"/>
  <c r="K72" i="2"/>
  <c r="K87" i="2" s="1"/>
  <c r="J72" i="2"/>
  <c r="J87" i="2" s="1"/>
  <c r="I72" i="2"/>
  <c r="I87" i="2" s="1"/>
  <c r="H72" i="2"/>
  <c r="H87" i="2" s="1"/>
  <c r="G72" i="2"/>
  <c r="G87" i="2" s="1"/>
  <c r="F72" i="2"/>
  <c r="F87" i="2" s="1"/>
  <c r="E72" i="2"/>
  <c r="E87" i="2" s="1"/>
  <c r="D72" i="2"/>
  <c r="D87" i="2" s="1"/>
  <c r="C72" i="2"/>
  <c r="C87" i="2" s="1"/>
  <c r="N58" i="2"/>
  <c r="M58" i="2"/>
  <c r="L58" i="2"/>
  <c r="K58" i="2"/>
  <c r="J58" i="2"/>
  <c r="I58" i="2"/>
  <c r="H58" i="2"/>
  <c r="G58" i="2"/>
  <c r="F58" i="2"/>
  <c r="E58" i="2"/>
  <c r="D58" i="2"/>
  <c r="C58" i="2"/>
  <c r="N54" i="2"/>
  <c r="N59" i="2" s="1"/>
  <c r="M54" i="2"/>
  <c r="M59" i="2" s="1"/>
  <c r="L54" i="2"/>
  <c r="L59" i="2" s="1"/>
  <c r="K54" i="2"/>
  <c r="K59" i="2" s="1"/>
  <c r="J54" i="2"/>
  <c r="J59" i="2" s="1"/>
  <c r="I54" i="2"/>
  <c r="I59" i="2" s="1"/>
  <c r="H54" i="2"/>
  <c r="H59" i="2" s="1"/>
  <c r="G54" i="2"/>
  <c r="G59" i="2" s="1"/>
  <c r="F54" i="2"/>
  <c r="F59" i="2" s="1"/>
  <c r="E54" i="2"/>
  <c r="E59" i="2" s="1"/>
  <c r="D54" i="2"/>
  <c r="D59" i="2" s="1"/>
  <c r="C54" i="2"/>
  <c r="C59" i="2" s="1"/>
  <c r="N41" i="2"/>
  <c r="M41" i="2"/>
  <c r="L41" i="2"/>
  <c r="K41" i="2"/>
  <c r="J41" i="2"/>
  <c r="I41" i="2"/>
  <c r="H41" i="2"/>
  <c r="G41" i="2"/>
  <c r="F41" i="2"/>
  <c r="E41" i="2"/>
  <c r="D41" i="2"/>
  <c r="C41" i="2"/>
  <c r="N37" i="2"/>
  <c r="N42" i="2" s="1"/>
  <c r="M37" i="2"/>
  <c r="M42" i="2" s="1"/>
  <c r="L37" i="2"/>
  <c r="L42" i="2" s="1"/>
  <c r="K37" i="2"/>
  <c r="K42" i="2" s="1"/>
  <c r="J37" i="2"/>
  <c r="J42" i="2" s="1"/>
  <c r="I37" i="2"/>
  <c r="I42" i="2" s="1"/>
  <c r="H37" i="2"/>
  <c r="H42" i="2" s="1"/>
  <c r="G37" i="2"/>
  <c r="G42" i="2" s="1"/>
  <c r="F37" i="2"/>
  <c r="F42" i="2" s="1"/>
  <c r="E37" i="2"/>
  <c r="E42" i="2" s="1"/>
  <c r="D37" i="2"/>
  <c r="D42" i="2" s="1"/>
  <c r="C37" i="2"/>
  <c r="C42" i="2" s="1"/>
  <c r="N23" i="2"/>
  <c r="M23" i="2"/>
  <c r="L23" i="2"/>
  <c r="K23" i="2"/>
  <c r="J23" i="2"/>
  <c r="I23" i="2"/>
  <c r="H23" i="2"/>
  <c r="G23" i="2"/>
  <c r="F23" i="2"/>
  <c r="E23" i="2"/>
  <c r="D23" i="2"/>
  <c r="C23" i="2"/>
  <c r="N20" i="2"/>
  <c r="M20" i="2"/>
  <c r="L20" i="2"/>
  <c r="K20" i="2"/>
  <c r="J20" i="2"/>
  <c r="I20" i="2"/>
  <c r="H20" i="2"/>
  <c r="G20" i="2"/>
  <c r="F20" i="2"/>
  <c r="E20" i="2"/>
  <c r="D20" i="2"/>
  <c r="C20" i="2"/>
  <c r="N17" i="2"/>
  <c r="N24" i="2" s="1"/>
  <c r="M17" i="2"/>
  <c r="M24" i="2" s="1"/>
  <c r="L17" i="2"/>
  <c r="L24" i="2" s="1"/>
  <c r="K17" i="2"/>
  <c r="K24" i="2" s="1"/>
  <c r="J17" i="2"/>
  <c r="J24" i="2" s="1"/>
  <c r="I17" i="2"/>
  <c r="I24" i="2" s="1"/>
  <c r="H17" i="2"/>
  <c r="H24" i="2" s="1"/>
  <c r="G17" i="2"/>
  <c r="G24" i="2" s="1"/>
  <c r="F17" i="2"/>
  <c r="F24" i="2" s="1"/>
  <c r="E17" i="2"/>
  <c r="E24" i="2" s="1"/>
  <c r="D17" i="2"/>
  <c r="D24" i="2" s="1"/>
  <c r="C17" i="2"/>
  <c r="C24" i="2" s="1"/>
  <c r="N60" i="1"/>
  <c r="N61" i="1" s="1"/>
  <c r="M60" i="1"/>
  <c r="M61" i="1" s="1"/>
  <c r="L60" i="1"/>
  <c r="L61" i="1" s="1"/>
  <c r="K60" i="1"/>
  <c r="K61" i="1" s="1"/>
  <c r="J60" i="1"/>
  <c r="J61" i="1" s="1"/>
  <c r="I60" i="1"/>
  <c r="I61" i="1" s="1"/>
  <c r="H60" i="1"/>
  <c r="H61" i="1" s="1"/>
  <c r="G60" i="1"/>
  <c r="G61" i="1" s="1"/>
  <c r="F60" i="1"/>
  <c r="F61" i="1" s="1"/>
  <c r="E60" i="1"/>
  <c r="E61" i="1" s="1"/>
  <c r="D60" i="1"/>
  <c r="D61" i="1" s="1"/>
  <c r="C60" i="1"/>
  <c r="C61" i="1" s="1"/>
  <c r="N48" i="1"/>
  <c r="M48" i="1"/>
  <c r="L48" i="1"/>
  <c r="K48" i="1"/>
  <c r="J48" i="1"/>
  <c r="I48" i="1"/>
  <c r="H48" i="1"/>
  <c r="G48" i="1"/>
  <c r="F48" i="1"/>
  <c r="E48" i="1"/>
  <c r="D48" i="1"/>
  <c r="C48" i="1"/>
  <c r="N45" i="1"/>
  <c r="N49" i="1" s="1"/>
  <c r="M45" i="1"/>
  <c r="M49" i="1" s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D49" i="1" s="1"/>
  <c r="C45" i="1"/>
  <c r="C49" i="1" s="1"/>
  <c r="N32" i="1"/>
  <c r="M32" i="1"/>
  <c r="L32" i="1"/>
  <c r="K32" i="1"/>
  <c r="J32" i="1"/>
  <c r="I32" i="1"/>
  <c r="H32" i="1"/>
  <c r="G32" i="1"/>
  <c r="F32" i="1"/>
  <c r="E32" i="1"/>
  <c r="D32" i="1"/>
  <c r="C32" i="1"/>
  <c r="N29" i="1"/>
  <c r="N33" i="1" s="1"/>
  <c r="M29" i="1"/>
  <c r="M33" i="1" s="1"/>
  <c r="L29" i="1"/>
  <c r="L33" i="1" s="1"/>
  <c r="K29" i="1"/>
  <c r="K33" i="1" s="1"/>
  <c r="J29" i="1"/>
  <c r="J33" i="1" s="1"/>
  <c r="I29" i="1"/>
  <c r="I33" i="1" s="1"/>
  <c r="H29" i="1"/>
  <c r="H33" i="1" s="1"/>
  <c r="G29" i="1"/>
  <c r="G33" i="1" s="1"/>
  <c r="F29" i="1"/>
  <c r="F33" i="1" s="1"/>
  <c r="E29" i="1"/>
  <c r="E33" i="1" s="1"/>
  <c r="D29" i="1"/>
  <c r="D33" i="1" s="1"/>
  <c r="C29" i="1"/>
  <c r="C33" i="1" s="1"/>
  <c r="N17" i="1"/>
  <c r="M17" i="1"/>
  <c r="L17" i="1"/>
  <c r="K17" i="1"/>
  <c r="J17" i="1"/>
  <c r="I17" i="1"/>
  <c r="H17" i="1"/>
  <c r="G17" i="1"/>
  <c r="F17" i="1"/>
  <c r="E17" i="1"/>
  <c r="D17" i="1"/>
  <c r="C17" i="1"/>
  <c r="N14" i="1"/>
  <c r="N18" i="1" s="1"/>
  <c r="M14" i="1"/>
  <c r="M18" i="1" s="1"/>
  <c r="L14" i="1"/>
  <c r="L18" i="1" s="1"/>
  <c r="K14" i="1"/>
  <c r="K18" i="1" s="1"/>
  <c r="J14" i="1"/>
  <c r="J18" i="1" s="1"/>
  <c r="I14" i="1"/>
  <c r="I18" i="1" s="1"/>
  <c r="H14" i="1"/>
  <c r="H18" i="1" s="1"/>
  <c r="G14" i="1"/>
  <c r="G18" i="1" s="1"/>
  <c r="F14" i="1"/>
  <c r="F18" i="1" s="1"/>
  <c r="E14" i="1"/>
  <c r="E18" i="1" s="1"/>
  <c r="D14" i="1"/>
  <c r="D18" i="1" s="1"/>
  <c r="C14" i="1"/>
  <c r="C18" i="1" s="1"/>
  <c r="K352" i="5" l="1"/>
  <c r="K629" i="4"/>
</calcChain>
</file>

<file path=xl/sharedStrings.xml><?xml version="1.0" encoding="utf-8"?>
<sst xmlns="http://schemas.openxmlformats.org/spreadsheetml/2006/main" count="5327" uniqueCount="633">
  <si>
    <t xml:space="preserve">Odbor školství                                    </t>
  </si>
  <si>
    <t xml:space="preserve">Středočeský kraj - Krajský úřad                   </t>
  </si>
  <si>
    <t>Přehled závazných ukazatelů škol v členění:  ředitelství IZO - § - normativ</t>
  </si>
  <si>
    <t xml:space="preserve">Vybraná zařízení: příspěvkové organizace </t>
  </si>
  <si>
    <t>Speciální mateřská škola, Plzeňská 90, 267 01  Králův Dvůr (10218)</t>
  </si>
  <si>
    <t>IZO řed: 600021530, IČO: 70843376</t>
  </si>
  <si>
    <t>Úč. znak</t>
  </si>
  <si>
    <t>V</t>
  </si>
  <si>
    <t>SPp</t>
  </si>
  <si>
    <t>SPo</t>
  </si>
  <si>
    <t>Platy ped.</t>
  </si>
  <si>
    <t>Platy ost.</t>
  </si>
  <si>
    <t>Platy celk.</t>
  </si>
  <si>
    <t>OPPP</t>
  </si>
  <si>
    <t>Odvody celk.</t>
  </si>
  <si>
    <t>FKSP</t>
  </si>
  <si>
    <t>ONIV přímé</t>
  </si>
  <si>
    <t>ONIV prov.</t>
  </si>
  <si>
    <t>NIV celkem</t>
  </si>
  <si>
    <t xml:space="preserve">  3112 Speciální mateřské školy</t>
  </si>
  <si>
    <t xml:space="preserve">    Úprava ONIV - prov.  (Běžný provoz)</t>
  </si>
  <si>
    <t xml:space="preserve">    Úprava ONIV - prov.  (Příspěvek na energie)</t>
  </si>
  <si>
    <t xml:space="preserve">    Rozpočet MŠMT - MŠ </t>
  </si>
  <si>
    <t xml:space="preserve">    Rozpočet MŠMT - ředitelství </t>
  </si>
  <si>
    <t xml:space="preserve"> Paragraf celkem</t>
  </si>
  <si>
    <t xml:space="preserve">  3141 Školní stravování</t>
  </si>
  <si>
    <t xml:space="preserve">    ŠJ-MŠ (výdejna) oběd + doplňkové jídlo do 159 </t>
  </si>
  <si>
    <t xml:space="preserve"> Škola celkem (10218)</t>
  </si>
  <si>
    <t>Mateřská škola, Petra Hrubého 1676, 274 01  Slaný (10321)</t>
  </si>
  <si>
    <t>IZO řed: 600021645, IČO: 67775454</t>
  </si>
  <si>
    <t xml:space="preserve">    Úprava ONIV - prov.  (Nájemné)</t>
  </si>
  <si>
    <t xml:space="preserve">    Rozpočet MŠMT - MŠ (AO) </t>
  </si>
  <si>
    <t xml:space="preserve">    ŠJ-MŠ (jídelna) oběd + doplňkové jídlo do 159 </t>
  </si>
  <si>
    <t xml:space="preserve"> Škola celkem (10321)</t>
  </si>
  <si>
    <t>Mateřská škola, Šmilovského 543, 293 01  Mladá Boleslav (10712)</t>
  </si>
  <si>
    <t>IZO řed: 600021874, IČO: 70838143</t>
  </si>
  <si>
    <t xml:space="preserve">    Platy ped. (nárok.)  (přesun mezi záv.ukaz.)</t>
  </si>
  <si>
    <t xml:space="preserve">    OOV pedagogů  (přesun mezi záv.ukaz.)</t>
  </si>
  <si>
    <t xml:space="preserve"> Škola celkem (10712)</t>
  </si>
  <si>
    <t>Speciální mateřská škola, Hradební 67, 261 01  Příbram I (11113)</t>
  </si>
  <si>
    <t>IZO řed: 600022137, IČO: 70848661</t>
  </si>
  <si>
    <t xml:space="preserve"> Škola celkem (11113)</t>
  </si>
  <si>
    <t>ZŠ a DD Sedlec-Prčice, Přestavlky 1, 257 91  Sedlec - Prčice (10113)</t>
  </si>
  <si>
    <t>IZO řed: 600021394, IČO: 70843538</t>
  </si>
  <si>
    <t xml:space="preserve">  3114 Speciální základní školy</t>
  </si>
  <si>
    <t xml:space="preserve">    Rozpočet MŠMT - pracoviště </t>
  </si>
  <si>
    <t xml:space="preserve">    Rozpočet MŠMT - ZŠ </t>
  </si>
  <si>
    <t xml:space="preserve">  3133 Dětské domovy</t>
  </si>
  <si>
    <t xml:space="preserve">    Dětský domov - rodinná skupina </t>
  </si>
  <si>
    <t xml:space="preserve">    Celodenní stravování </t>
  </si>
  <si>
    <t xml:space="preserve"> Škola celkem (10113)</t>
  </si>
  <si>
    <t>Základní škola, Březinská 1702, 258 01  Vlašim (10114)</t>
  </si>
  <si>
    <t>IZO řed: 600021408, IČO: 70846685</t>
  </si>
  <si>
    <t xml:space="preserve">    Rozpočet MŠMT - ZŠ (AO) </t>
  </si>
  <si>
    <t xml:space="preserve">  3143 Školní družiny a kluby</t>
  </si>
  <si>
    <t xml:space="preserve">    Družina do 50 </t>
  </si>
  <si>
    <t xml:space="preserve">    Rozpočet MŠMT - družina </t>
  </si>
  <si>
    <t xml:space="preserve"> Škola celkem (10114)</t>
  </si>
  <si>
    <t>Základní škola, Smetanova 153, 259 01  Votice (10119)</t>
  </si>
  <si>
    <t>IZO řed: 600021459, IČO: 70843562</t>
  </si>
  <si>
    <t xml:space="preserve"> Škola celkem (10119)</t>
  </si>
  <si>
    <t>SŠ a ZŠ Beroun, Karla Čapka 1457, 266 01  Beroun - Město (10214)</t>
  </si>
  <si>
    <t>IZO řed: 600021491, IČO: 70841446</t>
  </si>
  <si>
    <t xml:space="preserve">  3123 Střední školy s výuč. listem</t>
  </si>
  <si>
    <t xml:space="preserve">    Rozpočet MŠMT - SŠ </t>
  </si>
  <si>
    <t xml:space="preserve">    ŠJ-ZŠ (výdejna) nad 29 </t>
  </si>
  <si>
    <t xml:space="preserve">    ŠJ-SŠ,VOŠ (výdejna) do 29 </t>
  </si>
  <si>
    <t xml:space="preserve">    Družina nad 50 </t>
  </si>
  <si>
    <t xml:space="preserve">  3146 Zařízení vých.poradenství</t>
  </si>
  <si>
    <t xml:space="preserve">    Spec.pedagogické centrum </t>
  </si>
  <si>
    <t xml:space="preserve"> Škola celkem (10214)</t>
  </si>
  <si>
    <t>ZŠ Hořovice, Svatopluka Čecha 455, 268 01  Hořovice (10219)</t>
  </si>
  <si>
    <t>IZO řed: 600021548, IČO: 70846375</t>
  </si>
  <si>
    <t xml:space="preserve"> Škola celkem (10219)</t>
  </si>
  <si>
    <t>Základní škola, Hradní 67, 267 53  Žebrák (10221)</t>
  </si>
  <si>
    <t>IZO řed: 600021564, IČO: 70107076</t>
  </si>
  <si>
    <t xml:space="preserve">    ŠJ-ZŠ (výdejna) do 29 </t>
  </si>
  <si>
    <t xml:space="preserve"> Škola celkem (10221)</t>
  </si>
  <si>
    <t>Základní škola, Palackého 570, 274 01  Slaný (10315)</t>
  </si>
  <si>
    <t>IZO řed: 600021572, IČO: 61894630</t>
  </si>
  <si>
    <t xml:space="preserve"> Škola celkem (10315)</t>
  </si>
  <si>
    <t>ZŠ a Prakt. škola, Žitomířská 1359, 282 01  Český Brod (10412)</t>
  </si>
  <si>
    <t>IZO řed: 600021670, IČO: 70829489</t>
  </si>
  <si>
    <t xml:space="preserve">    Rozpočet MŠMT - SŠ (AO) </t>
  </si>
  <si>
    <t xml:space="preserve"> Škola celkem (10412)</t>
  </si>
  <si>
    <t>Základní škola, Tř. Jana Švermy 540, 289 11  Pečky (10413)</t>
  </si>
  <si>
    <t>IZO řed: 600021688, IČO: 70836248</t>
  </si>
  <si>
    <t xml:space="preserve">    Platy ped. (nárok.)  (PO dle výkazů 2023)</t>
  </si>
  <si>
    <t xml:space="preserve">    Korekce odvodů SP  (PO dle výkazů 2023)</t>
  </si>
  <si>
    <t xml:space="preserve"> Škola celkem (10413)</t>
  </si>
  <si>
    <t>ZŠ a Prakt. škola, K Jatkám 748, 281 63  Kostelec nad Černými lesy (10414)</t>
  </si>
  <si>
    <t>IZO řed: 600021696, IČO: 70836264</t>
  </si>
  <si>
    <t xml:space="preserve">    Školní klub pravidelná denní docházka </t>
  </si>
  <si>
    <t xml:space="preserve"> Škola celkem (10414)</t>
  </si>
  <si>
    <t>Základní škola, Okružní 435, 281 61  Kouřim (10417)</t>
  </si>
  <si>
    <t>IZO řed: 600021734, IČO: 70836256</t>
  </si>
  <si>
    <t xml:space="preserve"> Škola celkem (10417)</t>
  </si>
  <si>
    <t>ZŠ, MŠ a Prakt. škola, Kutnohorská 179, 280 02  Kolín IV. (10418)</t>
  </si>
  <si>
    <t>IZO řed: 600021742, IČO: 70831378</t>
  </si>
  <si>
    <t xml:space="preserve">    Školní klub pravidelná docházka </t>
  </si>
  <si>
    <t xml:space="preserve"> Škola celkem (10418)</t>
  </si>
  <si>
    <t>Základní škola, Husova 526, 286 01  Čáslav (10509)</t>
  </si>
  <si>
    <t>IZO řed: 600021769, IČO: 70836205</t>
  </si>
  <si>
    <t xml:space="preserve"> Škola celkem (10509)</t>
  </si>
  <si>
    <t>ZŠ a Prakt. škola, Na Náměti 417, 284 01  Kutná Hora (10511)</t>
  </si>
  <si>
    <t>IZO řed: 600021785, IČO: 70836230</t>
  </si>
  <si>
    <t xml:space="preserve"> Škola celkem (10511)</t>
  </si>
  <si>
    <t>Základní škola, Okružní 643, 285 22  Zruč nad Sázavou (10513)</t>
  </si>
  <si>
    <t>IZO řed: 600021823, IČO: 70836213</t>
  </si>
  <si>
    <t xml:space="preserve"> Škola celkem (10513)</t>
  </si>
  <si>
    <t>ZŠ a PrŠ, Byškovická 85, 277 11  Neratovice (10613)</t>
  </si>
  <si>
    <t>IZO řed: 600047849, IČO: 70107122</t>
  </si>
  <si>
    <t xml:space="preserve"> Škola celkem (10613)</t>
  </si>
  <si>
    <t>Základní škola, 17. listopadu 493, 294 71  Benátky nad Jizerou (10710)</t>
  </si>
  <si>
    <t>IZO řed: 600021858, IČO: 70836221</t>
  </si>
  <si>
    <t xml:space="preserve"> Škola celkem (10710)</t>
  </si>
  <si>
    <t>Základní škola, Švermova 380, 295 01  Mnichovo Hradiště (10711)</t>
  </si>
  <si>
    <t>IZO řed: 600021866, IČO: 70835730</t>
  </si>
  <si>
    <t xml:space="preserve"> Škola celkem (10711)</t>
  </si>
  <si>
    <t>Základní škola, Václavkova 950, 293 01  Mladá Boleslav (10715)</t>
  </si>
  <si>
    <t>IZO řed: 600021904, IČO: 70837279</t>
  </si>
  <si>
    <t xml:space="preserve"> Škola celkem (10715)</t>
  </si>
  <si>
    <t>SŠ, ZŠ, MŠ, DD a SPC, Na Celně 2, 293 01  Mladá Boleslav (10721)</t>
  </si>
  <si>
    <t>IZO řed: 600171451, IČO: 70107114</t>
  </si>
  <si>
    <t xml:space="preserve">    Celodenní stravování bez obědů </t>
  </si>
  <si>
    <t xml:space="preserve">    ŠJ-MŠ (jídelna) oběd do 159 </t>
  </si>
  <si>
    <t xml:space="preserve">    ŠJ-ZŠ (jídelna) nad 29 </t>
  </si>
  <si>
    <t xml:space="preserve">    ŠJ-SŠ,VOŠ (jídelna) do 29 </t>
  </si>
  <si>
    <t xml:space="preserve"> Škola celkem (10721)</t>
  </si>
  <si>
    <t>Speciální základní škola, U Bažantnice 154, 290 01  Poděbrady (10811)</t>
  </si>
  <si>
    <t>IZO řed: 600021912, IČO: 70837091</t>
  </si>
  <si>
    <t xml:space="preserve">    ŠJ-MŠ (výdejna) oběd do 12 </t>
  </si>
  <si>
    <t xml:space="preserve"> Škola celkem (10811)</t>
  </si>
  <si>
    <t>ZŠ při Léčebně Dr.Filipa,, nám. T. G. Masaryka 482, 290 01  Poděbrady (10812)</t>
  </si>
  <si>
    <t>IZO řed: 600021921, IČO: 62994271</t>
  </si>
  <si>
    <t xml:space="preserve"> Škola celkem (10812)</t>
  </si>
  <si>
    <t>Prakt.škola a ZŠ, Komenského 1534, 289 22  Lysá nad Labem (10813)</t>
  </si>
  <si>
    <t>IZO řed: 600021947, IČO: 70837384</t>
  </si>
  <si>
    <t xml:space="preserve"> Škola celkem (10813)</t>
  </si>
  <si>
    <t>Základní škola, Nám. Republiky 303, 289 03  Městec Králové (10814)</t>
  </si>
  <si>
    <t>IZO řed: 600021955, IČO: 70837414</t>
  </si>
  <si>
    <t xml:space="preserve"> Škola celkem (10814)</t>
  </si>
  <si>
    <t>DD, PrŠ,ZŠ a MŠ Nymburk, Palackého třída 515, 288 02  Nymburk (10819)</t>
  </si>
  <si>
    <t>IZO řed: 600027937, IČO: 62444191</t>
  </si>
  <si>
    <t xml:space="preserve">    ŠJ-MŠ (vývařovna) oběd + doplňkové jídlo do 12 </t>
  </si>
  <si>
    <t xml:space="preserve">    ŠJ-MŠ (výdejna) oběd + doplňkové jídlo do 12 </t>
  </si>
  <si>
    <t xml:space="preserve">    ŠJ-ZŠ (jídelna) do 29 </t>
  </si>
  <si>
    <t xml:space="preserve"> Škola celkem (10819)</t>
  </si>
  <si>
    <t>ZŠ a MŠ při Olivově DL, Olivova 224, 251 01  Říčany (10908)</t>
  </si>
  <si>
    <t>IZO řed: 600022030, IČO: 70845034</t>
  </si>
  <si>
    <t xml:space="preserve">    Platy ped. (nárok.)  (Významná změna)</t>
  </si>
  <si>
    <t xml:space="preserve"> Škola celkem (10908)</t>
  </si>
  <si>
    <t>Základní škola, Školní 291, 250 01  Brandýs nad Labem - Stará (10909)</t>
  </si>
  <si>
    <t>IZO řed: 600022048, IČO: 70845026</t>
  </si>
  <si>
    <t xml:space="preserve"> Škola celkem (10909)</t>
  </si>
  <si>
    <t>Základní škola, Ringhofferova, 251 68  Kamenice (10912)</t>
  </si>
  <si>
    <t>IZO řed: 600022072, IČO: 68378955</t>
  </si>
  <si>
    <t xml:space="preserve">  3145 Internáty</t>
  </si>
  <si>
    <t xml:space="preserve">    Internát ZŠ,SŠ (jiné než těžké postižení) </t>
  </si>
  <si>
    <t xml:space="preserve"> Škola celkem (10912)</t>
  </si>
  <si>
    <t>Základní škola speciální, Jílovská 141, 252 44  Psáry (11001)</t>
  </si>
  <si>
    <t>IZO řed: 600022099, IČO: 63833832</t>
  </si>
  <si>
    <t xml:space="preserve"> Škola celkem (11001)</t>
  </si>
  <si>
    <t>Základní škola, Konečná 1090, 264 01  Sedlčany (11114)</t>
  </si>
  <si>
    <t>IZO řed: 600022161, IČO: 61904180</t>
  </si>
  <si>
    <t xml:space="preserve"> Škola celkem (11114)</t>
  </si>
  <si>
    <t>SŠ, ZŠ a MŠ, Františka Diepolta 1576, 269 01  Rakovník (11208)</t>
  </si>
  <si>
    <t>IZO řed: 600022188, IČO: 47019727</t>
  </si>
  <si>
    <t xml:space="preserve">    OOV pedagogů  (OON dle P 1c-01)</t>
  </si>
  <si>
    <t xml:space="preserve"> Škola celkem (11208)</t>
  </si>
  <si>
    <t>SŠ a ZŠ, Plzeňská 63, 270 33  Jesenice (11217)</t>
  </si>
  <si>
    <t>IZO řed: 600171469, IČO: 47013711</t>
  </si>
  <si>
    <t xml:space="preserve">    Platy ped. (nárok.)  (PO za 1/2024)</t>
  </si>
  <si>
    <t xml:space="preserve">    Korekce odvodů SP  (PO za 1/2024)</t>
  </si>
  <si>
    <t xml:space="preserve">  3124 Spec. střední školy a konz.</t>
  </si>
  <si>
    <t xml:space="preserve">    ŠJ-ZŠ (vývařovna) nad 29 </t>
  </si>
  <si>
    <t xml:space="preserve">    ŠJ-SŠ,VOŠ (jídelna) nad 29 </t>
  </si>
  <si>
    <t xml:space="preserve">    ŠJ-SŠ,VOŠ (vývařovna) do 29 </t>
  </si>
  <si>
    <t xml:space="preserve">    Internát ZŠ,SŠ (těžké postižení) </t>
  </si>
  <si>
    <t xml:space="preserve">  3147 Domovy mládeže</t>
  </si>
  <si>
    <t xml:space="preserve">    Domov mládeže SŠ,KONZ do 84 </t>
  </si>
  <si>
    <t xml:space="preserve">    + Skupina zdravotně post. (DM) </t>
  </si>
  <si>
    <t xml:space="preserve"> Škola celkem (11217)</t>
  </si>
  <si>
    <t>Gymnázium, Husova 470, 256 01  Benešov (10104)</t>
  </si>
  <si>
    <t>IZO řed: 600006671, IČO: 61664707</t>
  </si>
  <si>
    <t xml:space="preserve">  3121 Gymnázia</t>
  </si>
  <si>
    <t xml:space="preserve"> Škola celkem (10104)</t>
  </si>
  <si>
    <t>Gymnázium, Tylova 271, 258 01  Vlašim (10111)</t>
  </si>
  <si>
    <t>IZO řed: 600006751, IČO: 61664545</t>
  </si>
  <si>
    <t xml:space="preserve"> Škola celkem (10111)</t>
  </si>
  <si>
    <t>Gymnázium J. Barranda, Talichova 824, 266 01  Beroun 2 (10203)</t>
  </si>
  <si>
    <t>IZO řed: 600006808, IČO: 47558407</t>
  </si>
  <si>
    <t xml:space="preserve"> Škola celkem (10203)</t>
  </si>
  <si>
    <t>Gymnázium V. Hraběte, Jiráskova 617, 268 01  Hořovice (10204)</t>
  </si>
  <si>
    <t>IZO řed: 600006816, IČO: 47558458</t>
  </si>
  <si>
    <t xml:space="preserve"> Škola celkem (10204)</t>
  </si>
  <si>
    <t>Gymnázium V. B. Třebízské, Smetanovo nám. 1310, 274 01  Slaný (10305)</t>
  </si>
  <si>
    <t>IZO řed: 600006913, IČO: 61894427</t>
  </si>
  <si>
    <t xml:space="preserve"> Škola celkem (10305)</t>
  </si>
  <si>
    <t>Gymnázium, nám.Edvarda Beneše 1573, 272 01  Kladno (10308)</t>
  </si>
  <si>
    <t>IZO řed: 600006972, IČO: 61894435</t>
  </si>
  <si>
    <t xml:space="preserve"> Škola celkem (10308)</t>
  </si>
  <si>
    <t>Sportovní gymnázium, Plzeňská 3103, 272 01  Kladno (10331)</t>
  </si>
  <si>
    <t>IZO řed: 600171728, IČO: 61894737</t>
  </si>
  <si>
    <t xml:space="preserve"> Škola celkem (10331)</t>
  </si>
  <si>
    <t>Gymnázium, Žižkova 162, 280 31  Kolín III (10405)</t>
  </si>
  <si>
    <t>IZO řed: 600007081, IČO: 48665819</t>
  </si>
  <si>
    <t xml:space="preserve"> Škola celkem (10405)</t>
  </si>
  <si>
    <t>Gymnázium, Vítězná 616, 282 27  Český Brod (10407)</t>
  </si>
  <si>
    <t>IZO řed: 600007120, IČO: 48665967</t>
  </si>
  <si>
    <t xml:space="preserve"> Škola celkem (10407)</t>
  </si>
  <si>
    <t>Gymnázium J. Ortena, Jaselská 932, 284 80  Kutná Hora (10501)</t>
  </si>
  <si>
    <t>IZO řed: 600007219, IČO: 61924032</t>
  </si>
  <si>
    <t xml:space="preserve"> Škola celkem (10501)</t>
  </si>
  <si>
    <t>Gymnázium a SOŠ pedag., Masarykova 248, 286 26  Čáslav (10503)</t>
  </si>
  <si>
    <t>IZO řed: 600007243, IČO: 61924041</t>
  </si>
  <si>
    <t xml:space="preserve"> Škola celkem (10503)</t>
  </si>
  <si>
    <t>Gymnázium F. Palackého, Masarykova 450, 277 11  Neratovice (10601)</t>
  </si>
  <si>
    <t>IZO řed: 600007308, IČO: 00474029</t>
  </si>
  <si>
    <t xml:space="preserve"> Škola celkem (10601)</t>
  </si>
  <si>
    <t>Gymnázium Jana Palacha, Pod Vrchem 3421, 276 82  Mělník (10602)</t>
  </si>
  <si>
    <t>IZO řed: 600007316, IČO: 49518917</t>
  </si>
  <si>
    <t xml:space="preserve"> Škola celkem (10602)</t>
  </si>
  <si>
    <t>Dvořákovo gymn. a SOŠ ek., Dvořákovo náměstí 800, 278 53  Kralupy nad Vltavou (10603)</t>
  </si>
  <si>
    <t>IZO řed: 600007332, IČO: 49518925</t>
  </si>
  <si>
    <t xml:space="preserve"> Škola celkem (10603)</t>
  </si>
  <si>
    <t>Gymnázium, Palackého 191/1, 293 01  Mladá Boleslav (10704)</t>
  </si>
  <si>
    <t>IZO řed: 600007413, IČO: 62486012</t>
  </si>
  <si>
    <t xml:space="preserve"> Škola celkem (10704)</t>
  </si>
  <si>
    <t>Gymnázium, Studentská 895, 295 01  Mnichovo Hradiště (10705)</t>
  </si>
  <si>
    <t>IZO řed: 600007421, IČO: 48683906</t>
  </si>
  <si>
    <t xml:space="preserve"> Škola celkem (10705)</t>
  </si>
  <si>
    <t>Gymnázium Dr. J. Pekaře, Palackého 211, 293 80  Mladá Boleslav (10707)</t>
  </si>
  <si>
    <t>IZO řed: 600007502, IČO: 48683868</t>
  </si>
  <si>
    <t xml:space="preserve">    ŠJ-SŠ,VOŠ (výdejna) nad 29 </t>
  </si>
  <si>
    <t xml:space="preserve"> Škola celkem (10707)</t>
  </si>
  <si>
    <t>Gymnázium J. z Poděbrad, Studentská 166, 290 01  Poděbrady (10803)</t>
  </si>
  <si>
    <t>IZO řed: 600007553, IČO: 62444042</t>
  </si>
  <si>
    <t xml:space="preserve"> Škola celkem (10803)</t>
  </si>
  <si>
    <t>Gymnázium B. Hrabala, Komenského 779, 288 40  Nymburk (10806)</t>
  </si>
  <si>
    <t>IZO řed: 600007634, IČO: 61632210</t>
  </si>
  <si>
    <t xml:space="preserve">    Platy ped. (nárok.)  (Přes.mezi záv.uk.do odst.)</t>
  </si>
  <si>
    <t xml:space="preserve">    Odstupné  (Přes.mezi záv.uk.z platů)</t>
  </si>
  <si>
    <t xml:space="preserve"> Škola celkem (10806)</t>
  </si>
  <si>
    <t>Gymnázium, J. A. Komenského 414, 250 88  Čelákovice (10901)</t>
  </si>
  <si>
    <t>IZO řed: 600007693, IČO: 43755054</t>
  </si>
  <si>
    <t xml:space="preserve"> Škola celkem (10901)</t>
  </si>
  <si>
    <t>Gymnázium, Komenského náměstí 1280/1, 251 01  Říčany (10904)</t>
  </si>
  <si>
    <t>IZO řed: 600007766, IČO: 61388572</t>
  </si>
  <si>
    <t xml:space="preserve"> Škola celkem (10904)</t>
  </si>
  <si>
    <t>Gymnázium J.S.Machara, Královická 668, 250 50  Brandýs n.L.-St.Boleslav (10905)</t>
  </si>
  <si>
    <t>IZO řed: 600007774, IČO: 61388939</t>
  </si>
  <si>
    <t xml:space="preserve"> Škola celkem (10905)</t>
  </si>
  <si>
    <t>Gymnázium, Komenského 141, 253 01  Hostivice (11005)</t>
  </si>
  <si>
    <t>IZO řed: 691002339, IČO: 72081422</t>
  </si>
  <si>
    <t xml:space="preserve"> Škola celkem (11005)</t>
  </si>
  <si>
    <t>Gymnázium K. Čapka, Školní 1530, 263 80  Dobříš (11101)</t>
  </si>
  <si>
    <t>IZO řed: 600007812, IČO: 61100331</t>
  </si>
  <si>
    <t xml:space="preserve"> Škola celkem (11101)</t>
  </si>
  <si>
    <t>Gymnázium, Legionářů 402, 261 02  Příbram VII (11104)</t>
  </si>
  <si>
    <t>IZO řed: 600007847, IČO: 61100226</t>
  </si>
  <si>
    <t xml:space="preserve"> Škola celkem (11104)</t>
  </si>
  <si>
    <t>Gymnázium a SOŠ ekonom., Nádražní 90, 264 80  Sedlčany (11105)</t>
  </si>
  <si>
    <t>IZO řed: 600007855, IČO: 61100242</t>
  </si>
  <si>
    <t xml:space="preserve"> Škola celkem (11105)</t>
  </si>
  <si>
    <t>Gymnázium Z. Wintra, Žižkovo náměstí 186, 269 19  Rakovník (11204)</t>
  </si>
  <si>
    <t>IZO řed: 600007952, IČO: 47019671</t>
  </si>
  <si>
    <t xml:space="preserve"> Škola celkem (11204)</t>
  </si>
  <si>
    <t>Gymnázium J.A.Komenského, Komenského nám. 209, 271 80  Nové Strašecí (11205)</t>
  </si>
  <si>
    <t>IZO řed: 600007961, IČO: 47019697</t>
  </si>
  <si>
    <t xml:space="preserve"> Škola celkem (11205)</t>
  </si>
  <si>
    <t>VOŠ a SZeŠ, Mendelova 131, 256 01  Benešov (10105)</t>
  </si>
  <si>
    <t>IZO řed: 600006689, IČO: 61664651</t>
  </si>
  <si>
    <t xml:space="preserve">  3122 Střední odborné školy</t>
  </si>
  <si>
    <t xml:space="preserve">    Platy ped. (nárok.)  (přesun z ONIV-aut.svář.)</t>
  </si>
  <si>
    <t xml:space="preserve">    Platy ped. (nárok.)  (Přes.mezi záv.uk do odstup.)</t>
  </si>
  <si>
    <t xml:space="preserve">    Úprava ONIV - přímé  (přesun do platů-aut.svář.)</t>
  </si>
  <si>
    <t xml:space="preserve">  3150 Vyšší odborné školy</t>
  </si>
  <si>
    <t xml:space="preserve">    Rozpočet MŠMT - VOŠ </t>
  </si>
  <si>
    <t xml:space="preserve"> Škola celkem (10105)</t>
  </si>
  <si>
    <t>Střední průmyslová škola, Komenského 41, 258 01  Vlašim (10106)</t>
  </si>
  <si>
    <t>IZO řed: 600006697, IČO: 61664553</t>
  </si>
  <si>
    <t xml:space="preserve">    Úprava ONIV - prov.  (Nouzové ubytování)</t>
  </si>
  <si>
    <t xml:space="preserve"> Škola celkem (10106)</t>
  </si>
  <si>
    <t>Obchodní akademie, V Sadě 1565, 258 01  Vlašim (10107)</t>
  </si>
  <si>
    <t>IZO řed: 600006701, IČO: 61664537</t>
  </si>
  <si>
    <t xml:space="preserve">    OOV pedagogů  (Určené SŠ 1-8/24)</t>
  </si>
  <si>
    <t xml:space="preserve"> Škola celkem (10107)</t>
  </si>
  <si>
    <t>SOŠ a SZdrŠ, Černoleská 1997, 256 01  Benešov (10109)</t>
  </si>
  <si>
    <t>IZO řed: 600006727, IČO: 61664715</t>
  </si>
  <si>
    <t xml:space="preserve"> Škola celkem (10109)</t>
  </si>
  <si>
    <t>SOŠ a SOU, Palackého náměstí 100, 268 01  Hořovice (10205)</t>
  </si>
  <si>
    <t>IZO řed: 600006841, IČO: 47558504</t>
  </si>
  <si>
    <t xml:space="preserve">    ŠJ-SŠ,VOŠ (vývařovna) nad 29 </t>
  </si>
  <si>
    <t xml:space="preserve"> Škola celkem (10205)</t>
  </si>
  <si>
    <t>OA, SPgŠ a JŠ s právem SJ, U Stadionu 486, 266 37  Beroun - Město (10206)</t>
  </si>
  <si>
    <t>IZO řed: 600006832, IČO: 47558415</t>
  </si>
  <si>
    <t xml:space="preserve">    Domov mládeže SŠ,KONZ nad 84 </t>
  </si>
  <si>
    <t xml:space="preserve"> Škola celkem (10206)</t>
  </si>
  <si>
    <t>SOŠ a SOU, Okružní 1404, 266 73  Beroun - Hlinky (10208)</t>
  </si>
  <si>
    <t>IZO řed: 600006859, IČO: 00664740</t>
  </si>
  <si>
    <t xml:space="preserve"> Škola celkem (10208)</t>
  </si>
  <si>
    <t>Střední zdravotnická škol, Mládeže 1102, 266 01  Beroun - Město (10211)</t>
  </si>
  <si>
    <t>IZO řed: 600019497, IČO: 00640808</t>
  </si>
  <si>
    <t xml:space="preserve"> Škola celkem (10211)</t>
  </si>
  <si>
    <t>SPŠ a VOŠ, Jana Palacha 1840, 272 01  Kladno (10304)</t>
  </si>
  <si>
    <t>IZO řed: 600006905, IČO: 61894419</t>
  </si>
  <si>
    <t xml:space="preserve"> Škola celkem (10304)</t>
  </si>
  <si>
    <t>OA Dr. E. Beneše, Smetanovo nám. 1200, 274 01  Slaný (10306)</t>
  </si>
  <si>
    <t>IZO řed: 600006921, IČO: 61894354</t>
  </si>
  <si>
    <t xml:space="preserve"> Škola celkem (10306)</t>
  </si>
  <si>
    <t>SPŠ stavební a OA, Cyrila Boudy 2954, 272 01  Kladno (10307)</t>
  </si>
  <si>
    <t>IZO řed: 600006964, IČO: 61894371</t>
  </si>
  <si>
    <t xml:space="preserve">    Domov mládeže VOŠ do 30 </t>
  </si>
  <si>
    <t xml:space="preserve"> Škola celkem (10307)</t>
  </si>
  <si>
    <t>SZŠ a VOŠZ, Havířská 1141, 272 01  Kladno (10314)</t>
  </si>
  <si>
    <t>IZO řed: 600019519, IČO: 00066729</t>
  </si>
  <si>
    <t xml:space="preserve"> Škola celkem (10314)</t>
  </si>
  <si>
    <t>Obchodní akademie, Kutnohorská 41, 280 02  Kolín IV. (10406)</t>
  </si>
  <si>
    <t>IZO řed: 600007090, IČO: 48665991</t>
  </si>
  <si>
    <t xml:space="preserve"> Škola celkem (10406)</t>
  </si>
  <si>
    <t>SPŠ strojírenská a JŠ s p, Heverova 191, 280 02  Kolín IV. (10409)</t>
  </si>
  <si>
    <t>IZO řed: 600007171, IČO: 48665860</t>
  </si>
  <si>
    <t xml:space="preserve">    ŠJ-MŠ (vývařovna) oběd + doplňkové jídlo do 159 </t>
  </si>
  <si>
    <t xml:space="preserve"> Škola celkem (10409)</t>
  </si>
  <si>
    <t>SZŠ a VOŠZ, Karoliny Světlé 135, 280 50  Kolín I. (10411)</t>
  </si>
  <si>
    <t>IZO řed: 600019527, IČO: 00068713</t>
  </si>
  <si>
    <t xml:space="preserve"> Škola celkem (10411)</t>
  </si>
  <si>
    <t>VOŠ, SPŠ a OA, Přemysla Otakara II. 938, 286 14  Čáslav (10504)</t>
  </si>
  <si>
    <t>IZO řed: 600007251, IČO: 61924008</t>
  </si>
  <si>
    <t xml:space="preserve"> Škola celkem (10504)</t>
  </si>
  <si>
    <t>Střední zemědělská škola, Sadová 1234, 286 01  Čáslav (10506)</t>
  </si>
  <si>
    <t>IZO řed: 600007278, IČO: 49797999</t>
  </si>
  <si>
    <t xml:space="preserve">    ŠJ-ZŠ (vývařovna) do 29 </t>
  </si>
  <si>
    <t xml:space="preserve"> Škola celkem (10506)</t>
  </si>
  <si>
    <t>VOŠ, SPŠ a JŠ s právem SJ, Masarykova 197, 284 11  Kutná Hora (10507)</t>
  </si>
  <si>
    <t>IZO řed: 600007286, IČO: 61924059</t>
  </si>
  <si>
    <t xml:space="preserve"> Škola celkem (10507)</t>
  </si>
  <si>
    <t>SPŠ stavební, Českobratrská 386, 276 01  Mělník (10605)</t>
  </si>
  <si>
    <t>IZO řed: 600007375, IČO: 49518933</t>
  </si>
  <si>
    <t xml:space="preserve"> Škola celkem (10605)</t>
  </si>
  <si>
    <t>ČZA - SŠ a VOŠ, Na Polabí 411, 276 01  Mělník (10606)</t>
  </si>
  <si>
    <t>IZO řed: 600007383, IČO: 00069221</t>
  </si>
  <si>
    <t xml:space="preserve"> Škola celkem (10606)</t>
  </si>
  <si>
    <t>Střední průmyslová škola, Havlíčkova 456, 293 80  Mladá Boleslav (10706)</t>
  </si>
  <si>
    <t>IZO řed: 600007448, IČO: 48683795</t>
  </si>
  <si>
    <t xml:space="preserve"> Škola celkem (10706)</t>
  </si>
  <si>
    <t>OA a JŠ s právem JZ, T. G. Masaryka 14, 293 80  Mladá Boleslav (10708)</t>
  </si>
  <si>
    <t>IZO řed: 600007529, IČO: 48683884</t>
  </si>
  <si>
    <t xml:space="preserve"> Škola celkem (10708)</t>
  </si>
  <si>
    <t>SZŠ a VOŠZ, B. Němcové 482, 293 01  Mladá Boleslav (10709)</t>
  </si>
  <si>
    <t>IZO řed: 600019543, IČO: 00066711</t>
  </si>
  <si>
    <t xml:space="preserve"> Škola celkem (10709)</t>
  </si>
  <si>
    <t>Hotelová škola Poděbrady, Komenského 156/VII, 290 60  Poděbrady (10804)</t>
  </si>
  <si>
    <t>IZO řed: 600007561, IČO: 00069175</t>
  </si>
  <si>
    <t xml:space="preserve"> Škola celkem (10804)</t>
  </si>
  <si>
    <t>Střední zem. škola a SOŠ, Boučkova 355, 290 40  Poděbrady (10805)</t>
  </si>
  <si>
    <t>IZO řed: 600007600, IČO: 49535013</t>
  </si>
  <si>
    <t xml:space="preserve"> Škola celkem (10805)</t>
  </si>
  <si>
    <t>SŠ designu, Stržiště 475, 289 22  Lysá nad Labem (10807)</t>
  </si>
  <si>
    <t>IZO řed: 600007651, IČO: 00663565</t>
  </si>
  <si>
    <t xml:space="preserve"> Škola celkem (10807)</t>
  </si>
  <si>
    <t>Obchodní akademie, Komenského 1534, 289 22  Lysá nad Labem (10808)</t>
  </si>
  <si>
    <t>IZO řed: 600007669, IČO: 62444646</t>
  </si>
  <si>
    <t xml:space="preserve"> Škola celkem (10808)</t>
  </si>
  <si>
    <t>SZŠ a VOŠZ, Soudní 20, 288 02  Nymburk (10810)</t>
  </si>
  <si>
    <t>IZO řed: 600019551, IČO: 00640824</t>
  </si>
  <si>
    <t xml:space="preserve"> Škola celkem (10810)</t>
  </si>
  <si>
    <t>SŠ letecké a výpoč.techn., U Letiště 370, 250 70  Odolena Voda (10902)</t>
  </si>
  <si>
    <t>IZO řed: 600007707, IČO: 61389480</t>
  </si>
  <si>
    <t xml:space="preserve">    Platy ped. (nárok.)  (Určené SŠ 1-8/24)</t>
  </si>
  <si>
    <t xml:space="preserve"> Škola celkem (10902)</t>
  </si>
  <si>
    <t>Střední zemědělská škola, Zápská 302, 250 01  Brandýs n.L.-St.Boleslav (10903)</t>
  </si>
  <si>
    <t>IZO řed: 600007731, IČO: 61388947</t>
  </si>
  <si>
    <t xml:space="preserve"> Škola celkem (10903)</t>
  </si>
  <si>
    <t>SPŠ a VOŠ, Hrabákova 271, 261 80  Příbram II (11102)</t>
  </si>
  <si>
    <t>IZO řed: 600007821, IČO: 61100234</t>
  </si>
  <si>
    <t xml:space="preserve"> Škola celkem (11102)</t>
  </si>
  <si>
    <t>OA a VOŠ, Na Příkopech 104, 261 01  Příbram I (11103)</t>
  </si>
  <si>
    <t>IZO řed: 600007839, IČO: 61100412</t>
  </si>
  <si>
    <t xml:space="preserve"> Škola celkem (11103)</t>
  </si>
  <si>
    <t>VOŠ a SOŠ, Rožmitálská 340, 262 72  Březnice (11106)</t>
  </si>
  <si>
    <t>IZO řed: 600007871, IČO: 61100277</t>
  </si>
  <si>
    <t xml:space="preserve"> Škola celkem (11106)</t>
  </si>
  <si>
    <t>SZŠ a VOŠZ, Jiráskovy sady 113, 261 01  Příbram I (11109)</t>
  </si>
  <si>
    <t>IZO řed: 600019560, IČO: 00066702</t>
  </si>
  <si>
    <t xml:space="preserve"> Škola celkem (11109)</t>
  </si>
  <si>
    <t>Střední zemědělská škola, Pražská 1222, 269 01  Rakovník (11203)</t>
  </si>
  <si>
    <t>IZO řed: 600007936, IČO: 47019689</t>
  </si>
  <si>
    <t xml:space="preserve"> Škola celkem (11203)</t>
  </si>
  <si>
    <t>Masarykova obchod.akademi, Pražská 1222, 269 20  Rakovník (11206)</t>
  </si>
  <si>
    <t>IZO řed: 600007987, IČO: 47019719</t>
  </si>
  <si>
    <t xml:space="preserve"> Škola celkem (11206)</t>
  </si>
  <si>
    <t>SPŠ Emila Kolbena, Gen. Kholla 2501/II, 269 01  Rakovník (11215)</t>
  </si>
  <si>
    <t>IZO řed: 600170241, IČO: 16980123</t>
  </si>
  <si>
    <t xml:space="preserve"> Škola celkem (11215)</t>
  </si>
  <si>
    <t>SOU stavební, Jana Nohy 1302, 256 01  Benešov (10110)</t>
  </si>
  <si>
    <t>IZO řed: 600006735, IČO: 14451077</t>
  </si>
  <si>
    <t xml:space="preserve"> Škola celkem (10110)</t>
  </si>
  <si>
    <t>ISŠ technická, Černoleská 1997, 256 01  Benešov (10125)</t>
  </si>
  <si>
    <t>IZO řed: 600170098, IČO: 18620442</t>
  </si>
  <si>
    <t xml:space="preserve">    Korekce odvodů SP  (přesun z ONIV-aut.svář.)</t>
  </si>
  <si>
    <t xml:space="preserve"> Škola celkem (10125)</t>
  </si>
  <si>
    <t>SOŠ a SOU, Zámek 1, 258 01  Vlašim (10127)</t>
  </si>
  <si>
    <t>IZO řed: 600006760, IČO: 14798425</t>
  </si>
  <si>
    <t xml:space="preserve"> Škola celkem (10127)</t>
  </si>
  <si>
    <t>Střední škola služeb a ře, J. Šípka 187, 273 03  Stochov (10311)</t>
  </si>
  <si>
    <t>IZO řed: 600007022, IČO: 00873306</t>
  </si>
  <si>
    <t xml:space="preserve"> Škola celkem (10311)</t>
  </si>
  <si>
    <t>SOŠ a SOU, náměstí Edvarda Beneše, 272 01  Kladno (10312)</t>
  </si>
  <si>
    <t>IZO řed: 600007065, IČO: 00473634</t>
  </si>
  <si>
    <t xml:space="preserve"> Škola celkem (10312)</t>
  </si>
  <si>
    <t>SŠ designu a řemesel, U Hvězdy 2279, 272 01  Kladno (10313)</t>
  </si>
  <si>
    <t>IZO řed: 600007073, IČO: 16977360</t>
  </si>
  <si>
    <t xml:space="preserve">    Úprava ONIV - přímé  (PO dle výkazů 2023)</t>
  </si>
  <si>
    <t xml:space="preserve"> Škola celkem (10313)</t>
  </si>
  <si>
    <t>SOU a PrŠ, Vrapická 53, 272 03  Kladno - Vrapice (10323)</t>
  </si>
  <si>
    <t>IZO řed: 600021661, IČO: 00507601</t>
  </si>
  <si>
    <t xml:space="preserve">    ŠJ-MŠ (vývařovna) oběd do 12 </t>
  </si>
  <si>
    <t xml:space="preserve"> Škola celkem (10323)</t>
  </si>
  <si>
    <t>SOŠ a SOU, Dubská 967, 272 03  Kladno - Dubí (10330)</t>
  </si>
  <si>
    <t>IZO řed: 600170128, IČO: 16977246</t>
  </si>
  <si>
    <t xml:space="preserve">    ŠJ-MŠ (vývařovna) oběd do 159 </t>
  </si>
  <si>
    <t xml:space="preserve"> Škola celkem (10330)</t>
  </si>
  <si>
    <t>Střední odborné učiliště, Hlaváčkovo nám. 673, 274 01  Slaný (10333)</t>
  </si>
  <si>
    <t>IZO řed: 600170110, IČO: 00069485</t>
  </si>
  <si>
    <t xml:space="preserve"> Škola celkem (10333)</t>
  </si>
  <si>
    <t>SOŠ inf.a spojů a SOU, Jaselská 826, 280 90  Kolín IV. (10410)</t>
  </si>
  <si>
    <t>IZO řed: 600007189, IČO: 66493030</t>
  </si>
  <si>
    <t xml:space="preserve"> Škola celkem (10410)</t>
  </si>
  <si>
    <t>SOŠ stav. a SOU stav., Pražská 112, 280 02  Kolín II. (10422)</t>
  </si>
  <si>
    <t>IZO řed: 600170136, IČO: 00177032</t>
  </si>
  <si>
    <t xml:space="preserve"> Škola celkem (10422)</t>
  </si>
  <si>
    <t>Střední škola obchodní, Havlíčkova 42, 280 02  Kolín IV (10423)</t>
  </si>
  <si>
    <t>IZO řed: 600170144, IČO: 00507474</t>
  </si>
  <si>
    <t xml:space="preserve"> Škola celkem (10423)</t>
  </si>
  <si>
    <t>SOŠ a SOU dopravní, Aug. Sedláčka 1145, 286 01  Čáslav (10505)</t>
  </si>
  <si>
    <t>IZO řed: 600007260, IČO: 14801973</t>
  </si>
  <si>
    <t xml:space="preserve">    Korekce FKSP  (přesun z ONIV-aut.svář.)</t>
  </si>
  <si>
    <t xml:space="preserve"> Škola celkem (10505)</t>
  </si>
  <si>
    <t>SOŠ a SOU řemesel Kutná H, Čáslavská 202, 284 01  Kutná Hora (10508)</t>
  </si>
  <si>
    <t>IZO řed: 600007294, IČO: 00509965</t>
  </si>
  <si>
    <t xml:space="preserve"> Škola celkem (10508)</t>
  </si>
  <si>
    <t>Střední odborné učiliště, Žižkovo nám. 75, 286 80  Čáslav (10517)</t>
  </si>
  <si>
    <t>IZO řed: 600007201, IČO: 00069515</t>
  </si>
  <si>
    <t xml:space="preserve"> Škola celkem (10517)</t>
  </si>
  <si>
    <t>ISŠ technická, K Učilišti 2566, 276 01  Mělník (10614)</t>
  </si>
  <si>
    <t>IZO řed: 600170161, IČO: 00640930</t>
  </si>
  <si>
    <t xml:space="preserve"> Škola celkem (10614)</t>
  </si>
  <si>
    <t>SOŠ a SOU, Školní 664, 277 11  Neratovice (10615)</t>
  </si>
  <si>
    <t>IZO řed: 610450620, IČO: 68383495</t>
  </si>
  <si>
    <t xml:space="preserve">    Platy ped. (nárok.)  (Korekce k PO za 1/2024)</t>
  </si>
  <si>
    <t xml:space="preserve">    OOV pedagogů  (Určené SŠ 1-8/2024)</t>
  </si>
  <si>
    <t xml:space="preserve"> Škola celkem (10615)</t>
  </si>
  <si>
    <t>Střední odborné učiliště, Boží Voda 230, 277 21  Liběchov (10616)</t>
  </si>
  <si>
    <t>IZO řed: 600007391, IČO: 00069540</t>
  </si>
  <si>
    <t xml:space="preserve">    Domov mládeže SŠ,KONZ do 30 </t>
  </si>
  <si>
    <t xml:space="preserve"> Škola celkem (10616)</t>
  </si>
  <si>
    <t>SpgŠ a SOŠ služeb, Na Karmeli 206, 293 01  Mladá Boleslav (10720)</t>
  </si>
  <si>
    <t>IZO řed: 600170179, IČO: 00473944</t>
  </si>
  <si>
    <t xml:space="preserve"> Škola celkem (10720)</t>
  </si>
  <si>
    <t>SOŠ a SOU, Jičínská 762, 293 01  Mladá Boleslav (10722)</t>
  </si>
  <si>
    <t>IZO řed: 610451049, IČO: 69793000</t>
  </si>
  <si>
    <t xml:space="preserve"> Škola celkem (10722)</t>
  </si>
  <si>
    <t>SOŠ a SOU, Horky nad Jizerou 35, 294 73  Horky nad Jizerou (10723)</t>
  </si>
  <si>
    <t>IZO řed: 600007511, IČO: 00069558</t>
  </si>
  <si>
    <t xml:space="preserve">    Korekce odvodů SP  (přesun do platů-aut.svář.)</t>
  </si>
  <si>
    <t xml:space="preserve"> Škola celkem (10723)</t>
  </si>
  <si>
    <t>Střední odborné učiliště, Loukovec, Hubálov 17, 294 11  Loukov (10724)</t>
  </si>
  <si>
    <t>IZO řed: 600007537, IČO: 00069566</t>
  </si>
  <si>
    <t xml:space="preserve"> Škola celkem (10724)</t>
  </si>
  <si>
    <t>SOU společného stravování, Dr. Beneše 413/33, 290 01  Poděbrady (10809)</t>
  </si>
  <si>
    <t>IZO řed: 600007685, IČO: 00664359</t>
  </si>
  <si>
    <t xml:space="preserve"> Škola celkem (10809)</t>
  </si>
  <si>
    <t>SOŠ a SOU, V Kolonii 1804, 288 02  Nymburk (10824)</t>
  </si>
  <si>
    <t>IZO řed: 600170195, IČO: 14451026</t>
  </si>
  <si>
    <t xml:space="preserve"> Škola celkem (10824)</t>
  </si>
  <si>
    <t>SOŠ a SOU, T. G. Masaryka 4, 289 03  Městec Králové (10825)</t>
  </si>
  <si>
    <t>IZO řed: 600007642, IČO: 00069574</t>
  </si>
  <si>
    <t xml:space="preserve"> Škola celkem (10825)</t>
  </si>
  <si>
    <t>Střední škola řemesel, Všešímy, K Učilišti 18, 251 64  Kunice (10911)</t>
  </si>
  <si>
    <t>IZO řed: 600022064, IČO: 00410233</t>
  </si>
  <si>
    <t xml:space="preserve"> Škola celkem (10911)</t>
  </si>
  <si>
    <t>SOŠ a SOU, Šenflukova 220, 254 01  Jílové u Prahy (11004)</t>
  </si>
  <si>
    <t>IZO řed: 600007791, IČO: 14802015</t>
  </si>
  <si>
    <t xml:space="preserve"> Škola celkem (11004)</t>
  </si>
  <si>
    <t>SOŠ a SOU, Dubno 100, 261 01  Příbram (11108)</t>
  </si>
  <si>
    <t>IZO řed: 600007928, IČO: 00659771</t>
  </si>
  <si>
    <t xml:space="preserve"> Škola celkem (11108)</t>
  </si>
  <si>
    <t>OU, PrŠ, ZŠ a MŠ, Pod Šachtami 335, 261 01  Příbram IV (11120)</t>
  </si>
  <si>
    <t>IZO řed: 600170225, IČO: 00873489</t>
  </si>
  <si>
    <t xml:space="preserve"> Škola celkem (11120)</t>
  </si>
  <si>
    <t>ISŠ hot.prov.,obch.,služ., Gen. R. Tesaříka 114, 261 01  Příbram I (11121)</t>
  </si>
  <si>
    <t>IZO řed: 600170233, IČO: 00508268</t>
  </si>
  <si>
    <t xml:space="preserve">    Platy ped. (nárok.)  (Přes.mezi záv.uk. do odst.)</t>
  </si>
  <si>
    <t xml:space="preserve"> Škola celkem (11121)</t>
  </si>
  <si>
    <t>Střední odborné učiliště, 262 22  Hluboš 178 (11122)</t>
  </si>
  <si>
    <t>IZO řed: 600007880, IČO: 00069647</t>
  </si>
  <si>
    <t xml:space="preserve"> Škola celkem (11122)</t>
  </si>
  <si>
    <t>Střední odborné učiliště, Petra Bezruče 364, 264 80  Sedlčany (11123)</t>
  </si>
  <si>
    <t>IZO řed: 600007901, IČO: 14803844</t>
  </si>
  <si>
    <t xml:space="preserve"> Škola celkem (11123)</t>
  </si>
  <si>
    <t>Integrovaná střední škola, Lubenská 2309, 269 01  Rakovník (11216)</t>
  </si>
  <si>
    <t>IZO řed: 600170250, IČO: 47019450</t>
  </si>
  <si>
    <t xml:space="preserve"> Škola celkem (11216)</t>
  </si>
  <si>
    <t>Střední odborné učiliště, Sportovní 1135, 271 80  Nové Strašecí (11219)</t>
  </si>
  <si>
    <t>IZO řed: 600007944, IČO: 14802201</t>
  </si>
  <si>
    <t xml:space="preserve"> Škola celkem (11219)</t>
  </si>
  <si>
    <t>Střední les. škola a SOU, Písky 181, 270 23  Křivoklát (11220)</t>
  </si>
  <si>
    <t>IZO řed: 600007979, IČO: 00069434</t>
  </si>
  <si>
    <t xml:space="preserve"> Škola celkem (11220)</t>
  </si>
  <si>
    <t>Školní statek SK, Hlavní 169, 250 89  Lázně Toušeň (10916)</t>
  </si>
  <si>
    <t>IZO řed: 691003041, IČO: 72081368</t>
  </si>
  <si>
    <t xml:space="preserve">  3125 Stř .prakt .vyuč. a šk. hosp.</t>
  </si>
  <si>
    <t xml:space="preserve"> Škola celkem (10916)</t>
  </si>
  <si>
    <t>Dětský domov a ŠJ, Racek 1, 256 01  Benešov (10120)</t>
  </si>
  <si>
    <t>IZO řed: 600021467, IČO: 70843503</t>
  </si>
  <si>
    <t xml:space="preserve"> Škola celkem (10120)</t>
  </si>
  <si>
    <t>Dětský domov a ŠJ, Senohrabská 112, 251 67  Pyšely (10122)</t>
  </si>
  <si>
    <t>IZO řed: 600027716, IČO: 00067580</t>
  </si>
  <si>
    <t xml:space="preserve"> Škola celkem (10122)</t>
  </si>
  <si>
    <t>Dětský domov a ŠJ, Benešovská 7, 285 06  Sázava (10126)</t>
  </si>
  <si>
    <t>IZO řed: 600027830, IČO: 70838429</t>
  </si>
  <si>
    <t xml:space="preserve"> Škola celkem (10126)</t>
  </si>
  <si>
    <t>DD a MŠ, Mládeže 1102, 266 01  Beroun - Město (10220)</t>
  </si>
  <si>
    <t>IZO řed: 600021556, IČO: 47511753</t>
  </si>
  <si>
    <t xml:space="preserve"> Škola celkem (10220)</t>
  </si>
  <si>
    <t>DD, ZŠ a MŠ Ledce, Ledce 55, 273 05  Ledce (10322)</t>
  </si>
  <si>
    <t>IZO řed: 600021653, IČO: 48706302</t>
  </si>
  <si>
    <t xml:space="preserve">  3111 Mateřské školy</t>
  </si>
  <si>
    <t xml:space="preserve">    ŠJ-MŠ (jídelna) oběd + doplňkové jídlo do 12 </t>
  </si>
  <si>
    <t xml:space="preserve"> Škola celkem (10322)</t>
  </si>
  <si>
    <t>Dětský domov, Berounská 1292, 273 51  Unhošť (10325)</t>
  </si>
  <si>
    <t>IZO řed: 600027741, IČO: 61894711</t>
  </si>
  <si>
    <t xml:space="preserve"> Škola celkem (10325)</t>
  </si>
  <si>
    <t>Dětský domov a ŠJ, Poštovní 593, 285 22  Zruč nad Sázavou (10512)</t>
  </si>
  <si>
    <t>IZO řed: 600021815, IČO: 70837376</t>
  </si>
  <si>
    <t xml:space="preserve"> Škola celkem (10512)</t>
  </si>
  <si>
    <t>Dětský domov a ŠJ, U Sociálního domu 438, 278 01  Kralupy nad Vltavou (10609)</t>
  </si>
  <si>
    <t>IZO řed: 600027864, IČO: 49521641</t>
  </si>
  <si>
    <t xml:space="preserve"> Škola celkem (10609)</t>
  </si>
  <si>
    <t>Dětský domov, Horní Krnsko 180, 294 31  Krnsko (10716)</t>
  </si>
  <si>
    <t>IZO řed: 600027881, IČO: 48682161</t>
  </si>
  <si>
    <t xml:space="preserve"> Škola celkem (10716)</t>
  </si>
  <si>
    <t>Dětský domov a ŠJ, 262 33  Solenice 42 (11116)</t>
  </si>
  <si>
    <t>IZO řed: 600027961, IČO: 61904406</t>
  </si>
  <si>
    <t xml:space="preserve"> Škola celkem (11116)</t>
  </si>
  <si>
    <t>Dětský domov a ŠJ, Okružní 647, 271 01  Nové Strašecí (11209)</t>
  </si>
  <si>
    <t>IZO řed: 600027996, IČO: 47019735</t>
  </si>
  <si>
    <t xml:space="preserve"> Škola celkem (11209)</t>
  </si>
  <si>
    <t>Pedag.- psych. poradna SK, Jaselská 826, 280 02  Kolín IV (10420)</t>
  </si>
  <si>
    <t>IZO řed: 600032507, IČO: 70836311</t>
  </si>
  <si>
    <t xml:space="preserve">    Pedagogicko-psych. poradna </t>
  </si>
  <si>
    <t xml:space="preserve"> Škola celkem (10420)</t>
  </si>
  <si>
    <t>Základní umělecká škola, Malé náměstí 362, 259 01  Votice (10101)</t>
  </si>
  <si>
    <t>IZO řed: 600002101, IČO: 70843554</t>
  </si>
  <si>
    <t xml:space="preserve">  3231 Základní umělecké školy</t>
  </si>
  <si>
    <t xml:space="preserve">    Rozpočet MŠMT - ZUŠ </t>
  </si>
  <si>
    <t xml:space="preserve"> Škola celkem (10101)</t>
  </si>
  <si>
    <t>ZUŠ J. Slavíka, Palackého náměstí 253, 268 01  Hořovice (10201)</t>
  </si>
  <si>
    <t>IZO řed: 600002152, IČO: 70856303</t>
  </si>
  <si>
    <t xml:space="preserve"> Škola celkem (10201)</t>
  </si>
  <si>
    <t>ZUŠ V. Talicha, Husovo náměstí 77, 266 01  Beroun - Centrum (10202)</t>
  </si>
  <si>
    <t>IZO řed: 600002161, IČO: 70845921</t>
  </si>
  <si>
    <t xml:space="preserve">    Rozpočet MŠMT - ZUŠ (AO) </t>
  </si>
  <si>
    <t xml:space="preserve"> Škola celkem (10202)</t>
  </si>
  <si>
    <t>ZUŠ Hynka Kubáta, 5. května 1870, 272 01  Kladno (10301)</t>
  </si>
  <si>
    <t>IZO řed: 600002209, IČO: 67673627</t>
  </si>
  <si>
    <t xml:space="preserve"> Škola celkem (10301)</t>
  </si>
  <si>
    <t>Základní umělecká škola, Politických vězňů 1160, 274 01  Slaný (10302)</t>
  </si>
  <si>
    <t>IZO řed: 600002217, IČO: 67673368</t>
  </si>
  <si>
    <t xml:space="preserve"> Škola celkem (10302)</t>
  </si>
  <si>
    <t>Základní umělecká škola, Moskevská 2929, 272 04  Kladno (10303)</t>
  </si>
  <si>
    <t>IZO řed: 600002225, IČO: 67363733</t>
  </si>
  <si>
    <t xml:space="preserve"> Škola celkem (10303)</t>
  </si>
  <si>
    <t>Základní umělecká škola, Kollárova 419, 282 01  Český Brod (10402)</t>
  </si>
  <si>
    <t>IZO řed: 600001237, IČO: 61882062</t>
  </si>
  <si>
    <t xml:space="preserve"> Škola celkem (10402)</t>
  </si>
  <si>
    <t>Základní umělecká škola, Nové Město 180, 281 61  Kouřim (10404)</t>
  </si>
  <si>
    <t>IZO řed: 600002233, IČO: 70836272</t>
  </si>
  <si>
    <t xml:space="preserve"> Škola celkem (10404)</t>
  </si>
  <si>
    <t>ZUŠ B. M. Černohorského, Palackého třída 574, 288 02  Nymburk (10802)</t>
  </si>
  <si>
    <t>IZO řed: 600002292, IČO: 67673015</t>
  </si>
  <si>
    <t xml:space="preserve"> Škola celkem (10802)</t>
  </si>
  <si>
    <t>Základní umělecká škola, Komenského 189, 271 01  Nové Strašecí (11201)</t>
  </si>
  <si>
    <t>IZO řed: 600002306, IČO: 47013729</t>
  </si>
  <si>
    <t xml:space="preserve"> Škola celkem (11201)</t>
  </si>
  <si>
    <t>Základní umělecká škola, Okružní 2331, 269 01  Rakovník (11202)</t>
  </si>
  <si>
    <t>IZO řed: 600002314, IČO: 47015764</t>
  </si>
  <si>
    <t xml:space="preserve"> Škola celkem (11202)</t>
  </si>
  <si>
    <t>VISK-zařízení pro DVPP, V Kolonii 1804, 288 02  Nymburk (10822)</t>
  </si>
  <si>
    <t>IZO řed: 600032680, IČO: 00641111</t>
  </si>
  <si>
    <t xml:space="preserve">  3294 Zař. pro další vzděl. pdegag.</t>
  </si>
  <si>
    <t xml:space="preserve">    Úprava ONIV - prov.  (Platy hrazené z rozp.kraje)</t>
  </si>
  <si>
    <t xml:space="preserve"> Škola celkem (10822)</t>
  </si>
  <si>
    <t>Dům dětí a mládeže, U Stadionu 787, 266 01  Beroun (10227)</t>
  </si>
  <si>
    <t>IZO řed: 691008248, IČO: 71294643</t>
  </si>
  <si>
    <t xml:space="preserve">  3421 Využití voln. času dětí a ml.</t>
  </si>
  <si>
    <t xml:space="preserve">    DDM, SVČ - kroužek do 3 hod </t>
  </si>
  <si>
    <t xml:space="preserve">    DDM, SVČ - kroužek nad 3 hod </t>
  </si>
  <si>
    <t xml:space="preserve">    DDM, SVČ - tábory nad 5 dnů </t>
  </si>
  <si>
    <t xml:space="preserve"> Škola celkem (10227)</t>
  </si>
  <si>
    <t>Labyrint - SVČVS, Arbesova 1187, 272 01  Kladno (10326)</t>
  </si>
  <si>
    <t>IZO řed: 600027767, IČO: 00873195</t>
  </si>
  <si>
    <t xml:space="preserve"> Škola celkem (10326)</t>
  </si>
  <si>
    <t>DDM "Ostrov", Šultysova 518, 274 01  Slaný (10327)</t>
  </si>
  <si>
    <t>IZO řed: 600027775, IČO: 46416277</t>
  </si>
  <si>
    <t xml:space="preserve"> Škola celkem (10327)</t>
  </si>
  <si>
    <t>Dům dětí a mládeže, Pražská 161, 280 02  Kolín II (10419)</t>
  </si>
  <si>
    <t>IZO řed: 600027813, IČO: 48664928</t>
  </si>
  <si>
    <t xml:space="preserve"> Škola celkem (10419)</t>
  </si>
  <si>
    <t>Dům dětí a mládeže, Kremnická 32, 284 01  Kutná Hora (10514)</t>
  </si>
  <si>
    <t>IZO řed: 600027848, IČO: 00066257</t>
  </si>
  <si>
    <t xml:space="preserve"> Škola celkem (10514)</t>
  </si>
  <si>
    <t>Dům dětí a mládeže, Na Polabí 2854, 276 01  Mělník (10608)</t>
  </si>
  <si>
    <t>IZO řed: 600027856, IČO: 49518941</t>
  </si>
  <si>
    <t xml:space="preserve"> Škola celkem (10608)</t>
  </si>
  <si>
    <t>DDM "Na Výstavišti", Husova 201, 293 01  Mladá Boleslav (10717)</t>
  </si>
  <si>
    <t>IZO řed: 600027899, IČO: 00873373</t>
  </si>
  <si>
    <t xml:space="preserve"> Škola celkem (10717)</t>
  </si>
  <si>
    <t>DDM Symfonie, Za Nádražím 56, 290 01  Poděbrady (10816)</t>
  </si>
  <si>
    <t>IZO řed: 600027902, IČO: 62444069</t>
  </si>
  <si>
    <t xml:space="preserve"> Škola celkem (10816)</t>
  </si>
  <si>
    <t>Dům dětí a mládeže, 2. května 968, 289 22  Nymburk (10818)</t>
  </si>
  <si>
    <t>IZO řed: 600027929, IČO: 61632376</t>
  </si>
  <si>
    <t xml:space="preserve"> Škola celkem (10818)</t>
  </si>
  <si>
    <t>Dům dětí a mládeže, Pod Šachtami 294, 261 01  Příbram IV (11117)</t>
  </si>
  <si>
    <t>IZO řed: 600032752, IČO: 61904449</t>
  </si>
  <si>
    <t xml:space="preserve"> Škola celkem (11117)</t>
  </si>
  <si>
    <t>Dům dětí a mládeže, S.K.Neumanna 251, 269 01  Rakovník (11210)</t>
  </si>
  <si>
    <t>IZO řed: 600028003, IČO: 47013591</t>
  </si>
  <si>
    <t xml:space="preserve"> Škola celkem (11210)</t>
  </si>
  <si>
    <t>Rozpis schváleného rozpočtu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</si>
</sst>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0" fontId="3" fillId="2" borderId="3" xfId="0" applyFont="1" applyFill="1" applyBorder="1"/>
    <xf numFmtId="0" fontId="3" fillId="2" borderId="1" xfId="0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0" fontId="3" fillId="3" borderId="3" xfId="0" applyFont="1" applyFill="1" applyBorder="1"/>
    <xf numFmtId="0" fontId="3" fillId="3" borderId="1" xfId="0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0" fontId="3" fillId="0" borderId="2" xfId="0" applyFont="1" applyBorder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3" fillId="0" borderId="0" xfId="0" applyFont="1" applyFill="1"/>
    <xf numFmtId="0" fontId="3" fillId="3" borderId="1" xfId="0" applyFont="1" applyFill="1" applyBorder="1"/>
    <xf numFmtId="3" fontId="3" fillId="3" borderId="1" xfId="0" applyNumberFormat="1" applyFont="1" applyFill="1" applyBorder="1"/>
    <xf numFmtId="164" fontId="3" fillId="3" borderId="1" xfId="0" applyNumberFormat="1" applyFont="1" applyFill="1" applyBorder="1"/>
    <xf numFmtId="3" fontId="3" fillId="3" borderId="7" xfId="0" applyNumberFormat="1" applyFont="1" applyFill="1" applyBorder="1"/>
    <xf numFmtId="0" fontId="3" fillId="0" borderId="0" xfId="0" applyFont="1" applyBorder="1"/>
    <xf numFmtId="3" fontId="3" fillId="0" borderId="0" xfId="0" applyNumberFormat="1" applyFont="1" applyBorder="1"/>
    <xf numFmtId="164" fontId="3" fillId="0" borderId="0" xfId="0" applyNumberFormat="1" applyFont="1" applyBorder="1"/>
    <xf numFmtId="3" fontId="3" fillId="0" borderId="8" xfId="0" applyNumberFormat="1" applyFont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164" fontId="3" fillId="2" borderId="1" xfId="0" applyNumberFormat="1" applyFont="1" applyFill="1" applyBorder="1"/>
    <xf numFmtId="3" fontId="3" fillId="2" borderId="7" xfId="0" applyNumberFormat="1" applyFont="1" applyFill="1" applyBorder="1"/>
    <xf numFmtId="0" fontId="4" fillId="0" borderId="0" xfId="0" applyFont="1"/>
    <xf numFmtId="3" fontId="4" fillId="0" borderId="0" xfId="0" applyNumberFormat="1" applyFont="1"/>
    <xf numFmtId="164" fontId="4" fillId="0" borderId="0" xfId="0" applyNumberFormat="1" applyFont="1"/>
    <xf numFmtId="0" fontId="4" fillId="0" borderId="4" xfId="0" applyFont="1" applyBorder="1"/>
    <xf numFmtId="0" fontId="4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4" fillId="2" borderId="3" xfId="0" applyFont="1" applyFill="1" applyBorder="1"/>
    <xf numFmtId="0" fontId="4" fillId="2" borderId="1" xfId="0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0" fontId="4" fillId="3" borderId="3" xfId="0" applyFont="1" applyFill="1" applyBorder="1"/>
    <xf numFmtId="0" fontId="4" fillId="3" borderId="1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4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/>
    <xf numFmtId="0" fontId="1" fillId="4" borderId="0" xfId="0" applyFont="1" applyFill="1"/>
    <xf numFmtId="0" fontId="1" fillId="4" borderId="0" xfId="0" applyFont="1" applyFill="1"/>
    <xf numFmtId="0" fontId="1" fillId="4" borderId="0" xfId="0" applyFont="1" applyFill="1"/>
    <xf numFmtId="0" fontId="1" fillId="4" borderId="0" xfId="0" applyFont="1" applyFill="1"/>
    <xf numFmtId="0" fontId="1" fillId="4" borderId="0" xfId="0" applyFont="1" applyFill="1"/>
    <xf numFmtId="0" fontId="1" fillId="4" borderId="0" xfId="0" applyFont="1" applyFill="1"/>
    <xf numFmtId="0" fontId="1" fillId="4" borderId="0" xfId="0" applyFont="1" applyFill="1"/>
    <xf numFmtId="0" fontId="1" fillId="4" borderId="0" xfId="0" applyFont="1" applyFill="1"/>
    <xf numFmtId="0" fontId="1" fillId="4" borderId="0" xfId="0" applyFont="1" applyFill="1"/>
    <xf numFmtId="0" fontId="1" fillId="4" borderId="0" xfId="0" applyFont="1" applyFill="1"/>
    <xf numFmtId="0" fontId="1" fillId="4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8F548-6FFC-4DC2-B037-30E38835EC88}">
  <dimension ref="A1:N61"/>
  <sheetViews>
    <sheetView zoomScale="80" zoomScaleNormal="80" workbookViewId="0">
      <selection activeCell="A5" sqref="A5"/>
    </sheetView>
  </sheetViews>
  <sheetFormatPr defaultRowHeight="15.75" x14ac:dyDescent="0.25"/>
  <cols>
    <col min="1" max="1" width="56" style="34" customWidth="1"/>
    <col min="2" max="2" width="8.7109375" style="34" customWidth="1"/>
    <col min="3" max="3" width="8.7109375" style="35" customWidth="1"/>
    <col min="4" max="5" width="12.7109375" style="36" customWidth="1"/>
    <col min="6" max="13" width="14.7109375" style="35" customWidth="1"/>
    <col min="14" max="14" width="23.42578125" style="35" customWidth="1"/>
    <col min="15" max="16384" width="9.140625" style="34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</row>
    <row r="4" spans="1:14" x14ac:dyDescent="0.25">
      <c r="A4" s="1" t="s">
        <v>3</v>
      </c>
    </row>
    <row r="5" spans="1:14" ht="16.5" thickBot="1" x14ac:dyDescent="0.3">
      <c r="A5" s="64" t="s">
        <v>632</v>
      </c>
      <c r="B5" s="57"/>
    </row>
    <row r="6" spans="1:14" x14ac:dyDescent="0.25">
      <c r="A6" s="37"/>
      <c r="B6" s="38"/>
      <c r="C6" s="39"/>
      <c r="D6" s="40"/>
      <c r="E6" s="40"/>
      <c r="F6" s="39"/>
      <c r="G6" s="39"/>
      <c r="H6" s="39"/>
      <c r="I6" s="39"/>
      <c r="J6" s="39"/>
      <c r="K6" s="39"/>
      <c r="L6" s="39"/>
      <c r="M6" s="39"/>
      <c r="N6" s="41"/>
    </row>
    <row r="7" spans="1:14" x14ac:dyDescent="0.25">
      <c r="A7" s="42" t="s">
        <v>4</v>
      </c>
      <c r="B7" s="43"/>
      <c r="C7" s="44"/>
      <c r="D7" s="45"/>
      <c r="E7" s="45"/>
      <c r="F7" s="44"/>
      <c r="G7" s="44"/>
      <c r="H7" s="44"/>
      <c r="I7" s="44"/>
      <c r="J7" s="44"/>
      <c r="K7" s="44"/>
      <c r="L7" s="44"/>
      <c r="M7" s="44"/>
      <c r="N7" s="46"/>
    </row>
    <row r="8" spans="1:14" x14ac:dyDescent="0.25">
      <c r="A8" s="42" t="s">
        <v>5</v>
      </c>
      <c r="B8" s="43" t="s">
        <v>6</v>
      </c>
      <c r="C8" s="44" t="s">
        <v>7</v>
      </c>
      <c r="D8" s="45" t="s">
        <v>8</v>
      </c>
      <c r="E8" s="45" t="s">
        <v>9</v>
      </c>
      <c r="F8" s="44" t="s">
        <v>10</v>
      </c>
      <c r="G8" s="44" t="s">
        <v>11</v>
      </c>
      <c r="H8" s="44" t="s">
        <v>12</v>
      </c>
      <c r="I8" s="44" t="s">
        <v>13</v>
      </c>
      <c r="J8" s="44" t="s">
        <v>14</v>
      </c>
      <c r="K8" s="44" t="s">
        <v>15</v>
      </c>
      <c r="L8" s="44" t="s">
        <v>16</v>
      </c>
      <c r="M8" s="44" t="s">
        <v>17</v>
      </c>
      <c r="N8" s="46" t="s">
        <v>18</v>
      </c>
    </row>
    <row r="9" spans="1:14" x14ac:dyDescent="0.25">
      <c r="A9" s="47" t="s">
        <v>19</v>
      </c>
      <c r="B9" s="48"/>
      <c r="C9" s="49"/>
      <c r="D9" s="50"/>
      <c r="E9" s="50"/>
      <c r="F9" s="49"/>
      <c r="G9" s="49"/>
      <c r="H9" s="49"/>
      <c r="I9" s="49"/>
      <c r="J9" s="49"/>
      <c r="K9" s="49"/>
      <c r="L9" s="49"/>
      <c r="M9" s="49"/>
      <c r="N9" s="51"/>
    </row>
    <row r="10" spans="1:14" x14ac:dyDescent="0.25">
      <c r="A10" s="52" t="s">
        <v>20</v>
      </c>
      <c r="B10" s="53">
        <v>8</v>
      </c>
      <c r="C10" s="54">
        <v>0</v>
      </c>
      <c r="D10" s="55">
        <v>0</v>
      </c>
      <c r="E10" s="55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424000</v>
      </c>
      <c r="N10" s="56">
        <v>424000</v>
      </c>
    </row>
    <row r="11" spans="1:14" x14ac:dyDescent="0.25">
      <c r="A11" s="52" t="s">
        <v>21</v>
      </c>
      <c r="B11" s="53">
        <v>544</v>
      </c>
      <c r="C11" s="54">
        <v>0</v>
      </c>
      <c r="D11" s="55">
        <v>0</v>
      </c>
      <c r="E11" s="55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167739</v>
      </c>
      <c r="N11" s="56">
        <v>167739</v>
      </c>
    </row>
    <row r="12" spans="1:14" x14ac:dyDescent="0.25">
      <c r="A12" s="52" t="s">
        <v>22</v>
      </c>
      <c r="B12" s="53"/>
      <c r="C12" s="54">
        <v>0</v>
      </c>
      <c r="D12" s="55">
        <v>6.15</v>
      </c>
      <c r="E12" s="55">
        <v>0.86</v>
      </c>
      <c r="F12" s="54">
        <v>3274897</v>
      </c>
      <c r="G12" s="54">
        <v>204244</v>
      </c>
      <c r="H12" s="54">
        <v>3479141</v>
      </c>
      <c r="I12" s="54">
        <v>0</v>
      </c>
      <c r="J12" s="54">
        <v>1210741</v>
      </c>
      <c r="K12" s="54">
        <v>34791</v>
      </c>
      <c r="L12" s="54">
        <v>16830</v>
      </c>
      <c r="M12" s="54">
        <v>0</v>
      </c>
      <c r="N12" s="56">
        <v>4706712</v>
      </c>
    </row>
    <row r="13" spans="1:14" x14ac:dyDescent="0.25">
      <c r="A13" s="52" t="s">
        <v>23</v>
      </c>
      <c r="B13" s="53"/>
      <c r="C13" s="54">
        <v>0</v>
      </c>
      <c r="D13" s="55">
        <v>0</v>
      </c>
      <c r="E13" s="55">
        <v>0.4</v>
      </c>
      <c r="F13" s="54">
        <v>0</v>
      </c>
      <c r="G13" s="54">
        <v>145675</v>
      </c>
      <c r="H13" s="54">
        <v>145675</v>
      </c>
      <c r="I13" s="54">
        <v>0</v>
      </c>
      <c r="J13" s="54">
        <v>50695</v>
      </c>
      <c r="K13" s="54">
        <v>1457</v>
      </c>
      <c r="L13" s="54">
        <v>0</v>
      </c>
      <c r="M13" s="54">
        <v>0</v>
      </c>
      <c r="N13" s="56">
        <v>196370</v>
      </c>
    </row>
    <row r="14" spans="1:14" x14ac:dyDescent="0.25">
      <c r="A14" s="47" t="s">
        <v>24</v>
      </c>
      <c r="B14" s="48"/>
      <c r="C14" s="49">
        <f>SUM(C10:C13)</f>
        <v>0</v>
      </c>
      <c r="D14" s="50">
        <f>SUM(D10:D13)</f>
        <v>6.15</v>
      </c>
      <c r="E14" s="50">
        <f>SUM(E10:E13)</f>
        <v>1.26</v>
      </c>
      <c r="F14" s="49">
        <f>SUM(F10:F13)</f>
        <v>3274897</v>
      </c>
      <c r="G14" s="49">
        <f>SUM(G10:G13)</f>
        <v>349919</v>
      </c>
      <c r="H14" s="49">
        <f>SUM(H10:H13)</f>
        <v>3624816</v>
      </c>
      <c r="I14" s="49">
        <f>SUM(I10:I13)</f>
        <v>0</v>
      </c>
      <c r="J14" s="49">
        <f>SUM(J10:J13)</f>
        <v>1261436</v>
      </c>
      <c r="K14" s="49">
        <f>SUM(K10:K13)</f>
        <v>36248</v>
      </c>
      <c r="L14" s="49">
        <f>SUM(L10:L13)</f>
        <v>16830</v>
      </c>
      <c r="M14" s="49">
        <f>SUM(M10:M13)</f>
        <v>591739</v>
      </c>
      <c r="N14" s="51">
        <f>SUM(N10:N13)</f>
        <v>5494821</v>
      </c>
    </row>
    <row r="15" spans="1:14" x14ac:dyDescent="0.25">
      <c r="A15" s="47" t="s">
        <v>25</v>
      </c>
      <c r="B15" s="48"/>
      <c r="C15" s="49"/>
      <c r="D15" s="50"/>
      <c r="E15" s="50"/>
      <c r="F15" s="49"/>
      <c r="G15" s="49"/>
      <c r="H15" s="49"/>
      <c r="I15" s="49"/>
      <c r="J15" s="49"/>
      <c r="K15" s="49"/>
      <c r="L15" s="49"/>
      <c r="M15" s="49"/>
      <c r="N15" s="51"/>
    </row>
    <row r="16" spans="1:14" x14ac:dyDescent="0.25">
      <c r="A16" s="52" t="s">
        <v>26</v>
      </c>
      <c r="B16" s="53"/>
      <c r="C16" s="54">
        <v>17</v>
      </c>
      <c r="D16" s="55">
        <v>0</v>
      </c>
      <c r="E16" s="55">
        <v>0.24329999999999999</v>
      </c>
      <c r="F16" s="54">
        <v>0</v>
      </c>
      <c r="G16" s="54">
        <v>74797</v>
      </c>
      <c r="H16" s="54">
        <v>74797</v>
      </c>
      <c r="I16" s="54">
        <v>0</v>
      </c>
      <c r="J16" s="54">
        <v>26030</v>
      </c>
      <c r="K16" s="54">
        <v>748</v>
      </c>
      <c r="L16" s="54">
        <v>425</v>
      </c>
      <c r="M16" s="54">
        <v>0</v>
      </c>
      <c r="N16" s="56">
        <v>101252</v>
      </c>
    </row>
    <row r="17" spans="1:14" x14ac:dyDescent="0.25">
      <c r="A17" s="47" t="s">
        <v>24</v>
      </c>
      <c r="B17" s="48"/>
      <c r="C17" s="49">
        <f>SUM(C16:C16)</f>
        <v>17</v>
      </c>
      <c r="D17" s="50">
        <f>SUM(D16:D16)</f>
        <v>0</v>
      </c>
      <c r="E17" s="50">
        <f>SUM(E16:E16)</f>
        <v>0.24329999999999999</v>
      </c>
      <c r="F17" s="49">
        <f>SUM(F16:F16)</f>
        <v>0</v>
      </c>
      <c r="G17" s="49">
        <f>SUM(G16:G16)</f>
        <v>74797</v>
      </c>
      <c r="H17" s="49">
        <f>SUM(H16:H16)</f>
        <v>74797</v>
      </c>
      <c r="I17" s="49">
        <f>SUM(I16:I16)</f>
        <v>0</v>
      </c>
      <c r="J17" s="49">
        <f>SUM(J16:J16)</f>
        <v>26030</v>
      </c>
      <c r="K17" s="49">
        <f>SUM(K16:K16)</f>
        <v>748</v>
      </c>
      <c r="L17" s="49">
        <f>SUM(L16:L16)</f>
        <v>425</v>
      </c>
      <c r="M17" s="49">
        <f>SUM(M16:M16)</f>
        <v>0</v>
      </c>
      <c r="N17" s="51">
        <f>SUM(N16:N16)</f>
        <v>101252</v>
      </c>
    </row>
    <row r="18" spans="1:14" x14ac:dyDescent="0.25">
      <c r="A18" s="42" t="s">
        <v>27</v>
      </c>
      <c r="B18" s="43"/>
      <c r="C18" s="44">
        <f>C14+C17</f>
        <v>17</v>
      </c>
      <c r="D18" s="45">
        <f>D14+D17</f>
        <v>6.15</v>
      </c>
      <c r="E18" s="45">
        <f>E14+E17</f>
        <v>1.5033000000000001</v>
      </c>
      <c r="F18" s="44">
        <f>F14+F17</f>
        <v>3274897</v>
      </c>
      <c r="G18" s="44">
        <f>G14+G17</f>
        <v>424716</v>
      </c>
      <c r="H18" s="44">
        <f>H14+H17</f>
        <v>3699613</v>
      </c>
      <c r="I18" s="44">
        <f>I14+I17</f>
        <v>0</v>
      </c>
      <c r="J18" s="44">
        <f>J14+J17</f>
        <v>1287466</v>
      </c>
      <c r="K18" s="44">
        <f>K14+K17</f>
        <v>36996</v>
      </c>
      <c r="L18" s="44">
        <f>L14+L17</f>
        <v>17255</v>
      </c>
      <c r="M18" s="44">
        <f>M14+M17</f>
        <v>591739</v>
      </c>
      <c r="N18" s="46">
        <f>N14+N17</f>
        <v>5596073</v>
      </c>
    </row>
    <row r="19" spans="1:14" x14ac:dyDescent="0.25">
      <c r="A19" s="52"/>
      <c r="B19" s="53"/>
      <c r="C19" s="54"/>
      <c r="D19" s="55"/>
      <c r="E19" s="55"/>
      <c r="F19" s="54"/>
      <c r="G19" s="54"/>
      <c r="H19" s="54"/>
      <c r="I19" s="54"/>
      <c r="J19" s="54"/>
      <c r="K19" s="54"/>
      <c r="L19" s="54"/>
      <c r="M19" s="54"/>
      <c r="N19" s="56"/>
    </row>
    <row r="20" spans="1:14" x14ac:dyDescent="0.25">
      <c r="A20" s="42" t="s">
        <v>28</v>
      </c>
      <c r="B20" s="43"/>
      <c r="C20" s="44"/>
      <c r="D20" s="45"/>
      <c r="E20" s="45"/>
      <c r="F20" s="44"/>
      <c r="G20" s="44"/>
      <c r="H20" s="44"/>
      <c r="I20" s="44"/>
      <c r="J20" s="44"/>
      <c r="K20" s="44"/>
      <c r="L20" s="44"/>
      <c r="M20" s="44"/>
      <c r="N20" s="46"/>
    </row>
    <row r="21" spans="1:14" x14ac:dyDescent="0.25">
      <c r="A21" s="42" t="s">
        <v>29</v>
      </c>
      <c r="B21" s="43" t="s">
        <v>6</v>
      </c>
      <c r="C21" s="44" t="s">
        <v>7</v>
      </c>
      <c r="D21" s="45" t="s">
        <v>8</v>
      </c>
      <c r="E21" s="45" t="s">
        <v>9</v>
      </c>
      <c r="F21" s="44" t="s">
        <v>10</v>
      </c>
      <c r="G21" s="44" t="s">
        <v>11</v>
      </c>
      <c r="H21" s="44" t="s">
        <v>12</v>
      </c>
      <c r="I21" s="44" t="s">
        <v>13</v>
      </c>
      <c r="J21" s="44" t="s">
        <v>14</v>
      </c>
      <c r="K21" s="44" t="s">
        <v>15</v>
      </c>
      <c r="L21" s="44" t="s">
        <v>16</v>
      </c>
      <c r="M21" s="44" t="s">
        <v>17</v>
      </c>
      <c r="N21" s="46" t="s">
        <v>18</v>
      </c>
    </row>
    <row r="22" spans="1:14" x14ac:dyDescent="0.25">
      <c r="A22" s="47" t="s">
        <v>19</v>
      </c>
      <c r="B22" s="48"/>
      <c r="C22" s="49"/>
      <c r="D22" s="50"/>
      <c r="E22" s="50"/>
      <c r="F22" s="49"/>
      <c r="G22" s="49"/>
      <c r="H22" s="49"/>
      <c r="I22" s="49"/>
      <c r="J22" s="49"/>
      <c r="K22" s="49"/>
      <c r="L22" s="49"/>
      <c r="M22" s="49"/>
      <c r="N22" s="51"/>
    </row>
    <row r="23" spans="1:14" x14ac:dyDescent="0.25">
      <c r="A23" s="52" t="s">
        <v>30</v>
      </c>
      <c r="B23" s="53">
        <v>7</v>
      </c>
      <c r="C23" s="54">
        <v>0</v>
      </c>
      <c r="D23" s="55">
        <v>0</v>
      </c>
      <c r="E23" s="55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178328</v>
      </c>
      <c r="N23" s="56">
        <v>178328</v>
      </c>
    </row>
    <row r="24" spans="1:14" x14ac:dyDescent="0.25">
      <c r="A24" s="52" t="s">
        <v>20</v>
      </c>
      <c r="B24" s="53">
        <v>8</v>
      </c>
      <c r="C24" s="54">
        <v>0</v>
      </c>
      <c r="D24" s="55">
        <v>0</v>
      </c>
      <c r="E24" s="55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419922</v>
      </c>
      <c r="N24" s="56">
        <v>419922</v>
      </c>
    </row>
    <row r="25" spans="1:14" x14ac:dyDescent="0.25">
      <c r="A25" s="52" t="s">
        <v>21</v>
      </c>
      <c r="B25" s="53">
        <v>544</v>
      </c>
      <c r="C25" s="54">
        <v>0</v>
      </c>
      <c r="D25" s="55">
        <v>0</v>
      </c>
      <c r="E25" s="55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146199</v>
      </c>
      <c r="N25" s="56">
        <v>146199</v>
      </c>
    </row>
    <row r="26" spans="1:14" x14ac:dyDescent="0.25">
      <c r="A26" s="52" t="s">
        <v>22</v>
      </c>
      <c r="B26" s="53"/>
      <c r="C26" s="54">
        <v>0</v>
      </c>
      <c r="D26" s="55">
        <v>9.7040000000000006</v>
      </c>
      <c r="E26" s="55">
        <v>1.29</v>
      </c>
      <c r="F26" s="54">
        <v>5019627</v>
      </c>
      <c r="G26" s="54">
        <v>306366</v>
      </c>
      <c r="H26" s="54">
        <v>5325993</v>
      </c>
      <c r="I26" s="54">
        <v>0</v>
      </c>
      <c r="J26" s="54">
        <v>1853446</v>
      </c>
      <c r="K26" s="54">
        <v>53260</v>
      </c>
      <c r="L26" s="54">
        <v>19800</v>
      </c>
      <c r="M26" s="54">
        <v>0</v>
      </c>
      <c r="N26" s="56">
        <v>7199239</v>
      </c>
    </row>
    <row r="27" spans="1:14" x14ac:dyDescent="0.25">
      <c r="A27" s="52" t="s">
        <v>31</v>
      </c>
      <c r="B27" s="53"/>
      <c r="C27" s="54">
        <v>0</v>
      </c>
      <c r="D27" s="55">
        <v>0</v>
      </c>
      <c r="E27" s="55">
        <v>0</v>
      </c>
      <c r="F27" s="54">
        <v>72000</v>
      </c>
      <c r="G27" s="54">
        <v>0</v>
      </c>
      <c r="H27" s="54">
        <v>72000</v>
      </c>
      <c r="I27" s="54">
        <v>0</v>
      </c>
      <c r="J27" s="54">
        <v>25056</v>
      </c>
      <c r="K27" s="54">
        <v>720</v>
      </c>
      <c r="L27" s="54">
        <v>13500</v>
      </c>
      <c r="M27" s="54">
        <v>0</v>
      </c>
      <c r="N27" s="56">
        <v>110556</v>
      </c>
    </row>
    <row r="28" spans="1:14" x14ac:dyDescent="0.25">
      <c r="A28" s="52" t="s">
        <v>23</v>
      </c>
      <c r="B28" s="53"/>
      <c r="C28" s="54">
        <v>0</v>
      </c>
      <c r="D28" s="55">
        <v>0</v>
      </c>
      <c r="E28" s="55">
        <v>0.6</v>
      </c>
      <c r="F28" s="54">
        <v>0</v>
      </c>
      <c r="G28" s="54">
        <v>218513</v>
      </c>
      <c r="H28" s="54">
        <v>218513</v>
      </c>
      <c r="I28" s="54">
        <v>0</v>
      </c>
      <c r="J28" s="54">
        <v>76042</v>
      </c>
      <c r="K28" s="54">
        <v>2185</v>
      </c>
      <c r="L28" s="54">
        <v>0</v>
      </c>
      <c r="M28" s="54">
        <v>0</v>
      </c>
      <c r="N28" s="56">
        <v>294555</v>
      </c>
    </row>
    <row r="29" spans="1:14" x14ac:dyDescent="0.25">
      <c r="A29" s="47" t="s">
        <v>24</v>
      </c>
      <c r="B29" s="48"/>
      <c r="C29" s="49">
        <f>SUM(C23:C28)</f>
        <v>0</v>
      </c>
      <c r="D29" s="50">
        <f>SUM(D23:D28)</f>
        <v>9.7040000000000006</v>
      </c>
      <c r="E29" s="50">
        <f>SUM(E23:E28)</f>
        <v>1.8900000000000001</v>
      </c>
      <c r="F29" s="49">
        <f>SUM(F23:F28)</f>
        <v>5091627</v>
      </c>
      <c r="G29" s="49">
        <f>SUM(G23:G28)</f>
        <v>524879</v>
      </c>
      <c r="H29" s="49">
        <f>SUM(H23:H28)</f>
        <v>5616506</v>
      </c>
      <c r="I29" s="49">
        <f>SUM(I23:I28)</f>
        <v>0</v>
      </c>
      <c r="J29" s="49">
        <f>SUM(J23:J28)</f>
        <v>1954544</v>
      </c>
      <c r="K29" s="49">
        <f>SUM(K23:K28)</f>
        <v>56165</v>
      </c>
      <c r="L29" s="49">
        <f>SUM(L23:L28)</f>
        <v>33300</v>
      </c>
      <c r="M29" s="49">
        <f>SUM(M23:M28)</f>
        <v>744449</v>
      </c>
      <c r="N29" s="51">
        <f>SUM(N23:N28)</f>
        <v>8348799</v>
      </c>
    </row>
    <row r="30" spans="1:14" x14ac:dyDescent="0.25">
      <c r="A30" s="47" t="s">
        <v>25</v>
      </c>
      <c r="B30" s="48"/>
      <c r="C30" s="49"/>
      <c r="D30" s="50"/>
      <c r="E30" s="50"/>
      <c r="F30" s="49"/>
      <c r="G30" s="49"/>
      <c r="H30" s="49"/>
      <c r="I30" s="49"/>
      <c r="J30" s="49"/>
      <c r="K30" s="49"/>
      <c r="L30" s="49"/>
      <c r="M30" s="49"/>
      <c r="N30" s="51"/>
    </row>
    <row r="31" spans="1:14" x14ac:dyDescent="0.25">
      <c r="A31" s="52" t="s">
        <v>32</v>
      </c>
      <c r="B31" s="53"/>
      <c r="C31" s="54">
        <v>20</v>
      </c>
      <c r="D31" s="55">
        <v>0</v>
      </c>
      <c r="E31" s="55">
        <v>0.83819999999999995</v>
      </c>
      <c r="F31" s="54">
        <v>0</v>
      </c>
      <c r="G31" s="54">
        <v>257686</v>
      </c>
      <c r="H31" s="54">
        <v>257686</v>
      </c>
      <c r="I31" s="54">
        <v>0</v>
      </c>
      <c r="J31" s="54">
        <v>89675</v>
      </c>
      <c r="K31" s="54">
        <v>2577</v>
      </c>
      <c r="L31" s="54">
        <v>1700</v>
      </c>
      <c r="M31" s="54">
        <v>0</v>
      </c>
      <c r="N31" s="56">
        <v>349061</v>
      </c>
    </row>
    <row r="32" spans="1:14" x14ac:dyDescent="0.25">
      <c r="A32" s="47" t="s">
        <v>24</v>
      </c>
      <c r="B32" s="48"/>
      <c r="C32" s="49">
        <f>SUM(C31:C31)</f>
        <v>20</v>
      </c>
      <c r="D32" s="50">
        <f>SUM(D31:D31)</f>
        <v>0</v>
      </c>
      <c r="E32" s="50">
        <f>SUM(E31:E31)</f>
        <v>0.83819999999999995</v>
      </c>
      <c r="F32" s="49">
        <f>SUM(F31:F31)</f>
        <v>0</v>
      </c>
      <c r="G32" s="49">
        <f>SUM(G31:G31)</f>
        <v>257686</v>
      </c>
      <c r="H32" s="49">
        <f>SUM(H31:H31)</f>
        <v>257686</v>
      </c>
      <c r="I32" s="49">
        <f>SUM(I31:I31)</f>
        <v>0</v>
      </c>
      <c r="J32" s="49">
        <f>SUM(J31:J31)</f>
        <v>89675</v>
      </c>
      <c r="K32" s="49">
        <f>SUM(K31:K31)</f>
        <v>2577</v>
      </c>
      <c r="L32" s="49">
        <f>SUM(L31:L31)</f>
        <v>1700</v>
      </c>
      <c r="M32" s="49">
        <f>SUM(M31:M31)</f>
        <v>0</v>
      </c>
      <c r="N32" s="51">
        <f>SUM(N31:N31)</f>
        <v>349061</v>
      </c>
    </row>
    <row r="33" spans="1:14" x14ac:dyDescent="0.25">
      <c r="A33" s="42" t="s">
        <v>33</v>
      </c>
      <c r="B33" s="43"/>
      <c r="C33" s="44">
        <f>C29+C32</f>
        <v>20</v>
      </c>
      <c r="D33" s="45">
        <f>D29+D32</f>
        <v>9.7040000000000006</v>
      </c>
      <c r="E33" s="45">
        <f>E29+E32</f>
        <v>2.7282000000000002</v>
      </c>
      <c r="F33" s="44">
        <f>F29+F32</f>
        <v>5091627</v>
      </c>
      <c r="G33" s="44">
        <f>G29+G32</f>
        <v>782565</v>
      </c>
      <c r="H33" s="44">
        <f>H29+H32</f>
        <v>5874192</v>
      </c>
      <c r="I33" s="44">
        <f>I29+I32</f>
        <v>0</v>
      </c>
      <c r="J33" s="44">
        <f>J29+J32</f>
        <v>2044219</v>
      </c>
      <c r="K33" s="44">
        <f>K29+K32</f>
        <v>58742</v>
      </c>
      <c r="L33" s="44">
        <f>L29+L32</f>
        <v>35000</v>
      </c>
      <c r="M33" s="44">
        <f>M29+M32</f>
        <v>744449</v>
      </c>
      <c r="N33" s="46">
        <f>N29+N32</f>
        <v>8697860</v>
      </c>
    </row>
    <row r="34" spans="1:14" x14ac:dyDescent="0.25">
      <c r="A34" s="52"/>
      <c r="B34" s="53"/>
      <c r="C34" s="54"/>
      <c r="D34" s="55"/>
      <c r="E34" s="55"/>
      <c r="F34" s="54"/>
      <c r="G34" s="54"/>
      <c r="H34" s="54"/>
      <c r="I34" s="54"/>
      <c r="J34" s="54"/>
      <c r="K34" s="54"/>
      <c r="L34" s="54"/>
      <c r="M34" s="54"/>
      <c r="N34" s="56"/>
    </row>
    <row r="35" spans="1:14" x14ac:dyDescent="0.25">
      <c r="A35" s="42" t="s">
        <v>34</v>
      </c>
      <c r="B35" s="43"/>
      <c r="C35" s="44"/>
      <c r="D35" s="45"/>
      <c r="E35" s="45"/>
      <c r="F35" s="44"/>
      <c r="G35" s="44"/>
      <c r="H35" s="44"/>
      <c r="I35" s="44"/>
      <c r="J35" s="44"/>
      <c r="K35" s="44"/>
      <c r="L35" s="44"/>
      <c r="M35" s="44"/>
      <c r="N35" s="46"/>
    </row>
    <row r="36" spans="1:14" x14ac:dyDescent="0.25">
      <c r="A36" s="42" t="s">
        <v>35</v>
      </c>
      <c r="B36" s="43" t="s">
        <v>6</v>
      </c>
      <c r="C36" s="44" t="s">
        <v>7</v>
      </c>
      <c r="D36" s="45" t="s">
        <v>8</v>
      </c>
      <c r="E36" s="45" t="s">
        <v>9</v>
      </c>
      <c r="F36" s="44" t="s">
        <v>10</v>
      </c>
      <c r="G36" s="44" t="s">
        <v>11</v>
      </c>
      <c r="H36" s="44" t="s">
        <v>12</v>
      </c>
      <c r="I36" s="44" t="s">
        <v>13</v>
      </c>
      <c r="J36" s="44" t="s">
        <v>14</v>
      </c>
      <c r="K36" s="44" t="s">
        <v>15</v>
      </c>
      <c r="L36" s="44" t="s">
        <v>16</v>
      </c>
      <c r="M36" s="44" t="s">
        <v>17</v>
      </c>
      <c r="N36" s="46" t="s">
        <v>18</v>
      </c>
    </row>
    <row r="37" spans="1:14" x14ac:dyDescent="0.25">
      <c r="A37" s="47" t="s">
        <v>19</v>
      </c>
      <c r="B37" s="48"/>
      <c r="C37" s="49"/>
      <c r="D37" s="50"/>
      <c r="E37" s="50"/>
      <c r="F37" s="49"/>
      <c r="G37" s="49"/>
      <c r="H37" s="49"/>
      <c r="I37" s="49"/>
      <c r="J37" s="49"/>
      <c r="K37" s="49"/>
      <c r="L37" s="49"/>
      <c r="M37" s="49"/>
      <c r="N37" s="51"/>
    </row>
    <row r="38" spans="1:14" x14ac:dyDescent="0.25">
      <c r="A38" s="52" t="s">
        <v>36</v>
      </c>
      <c r="B38" s="53"/>
      <c r="C38" s="54">
        <v>0</v>
      </c>
      <c r="D38" s="55">
        <v>-0.06</v>
      </c>
      <c r="E38" s="55">
        <v>0</v>
      </c>
      <c r="F38" s="54">
        <v>-29400</v>
      </c>
      <c r="G38" s="54">
        <v>0</v>
      </c>
      <c r="H38" s="54">
        <v>-29400</v>
      </c>
      <c r="I38" s="54">
        <v>0</v>
      </c>
      <c r="J38" s="54">
        <v>-10231</v>
      </c>
      <c r="K38" s="54">
        <v>-294</v>
      </c>
      <c r="L38" s="54">
        <v>0</v>
      </c>
      <c r="M38" s="54">
        <v>0</v>
      </c>
      <c r="N38" s="56">
        <v>-39631</v>
      </c>
    </row>
    <row r="39" spans="1:14" x14ac:dyDescent="0.25">
      <c r="A39" s="52" t="s">
        <v>37</v>
      </c>
      <c r="B39" s="53"/>
      <c r="C39" s="54">
        <v>0</v>
      </c>
      <c r="D39" s="55">
        <v>0</v>
      </c>
      <c r="E39" s="55">
        <v>0</v>
      </c>
      <c r="F39" s="54">
        <v>0</v>
      </c>
      <c r="G39" s="54">
        <v>0</v>
      </c>
      <c r="H39" s="54">
        <v>0</v>
      </c>
      <c r="I39" s="54">
        <v>29400</v>
      </c>
      <c r="J39" s="54">
        <v>9937</v>
      </c>
      <c r="K39" s="54">
        <v>0</v>
      </c>
      <c r="L39" s="54">
        <v>0</v>
      </c>
      <c r="M39" s="54">
        <v>0</v>
      </c>
      <c r="N39" s="56">
        <v>39337</v>
      </c>
    </row>
    <row r="40" spans="1:14" x14ac:dyDescent="0.25">
      <c r="A40" s="52" t="s">
        <v>20</v>
      </c>
      <c r="B40" s="53">
        <v>8</v>
      </c>
      <c r="C40" s="54">
        <v>0</v>
      </c>
      <c r="D40" s="55">
        <v>0</v>
      </c>
      <c r="E40" s="55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445078</v>
      </c>
      <c r="N40" s="56">
        <v>445078</v>
      </c>
    </row>
    <row r="41" spans="1:14" x14ac:dyDescent="0.25">
      <c r="A41" s="52" t="s">
        <v>21</v>
      </c>
      <c r="B41" s="53">
        <v>544</v>
      </c>
      <c r="C41" s="54">
        <v>0</v>
      </c>
      <c r="D41" s="55">
        <v>0</v>
      </c>
      <c r="E41" s="55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274117</v>
      </c>
      <c r="N41" s="56">
        <v>274117</v>
      </c>
    </row>
    <row r="42" spans="1:14" x14ac:dyDescent="0.25">
      <c r="A42" s="52" t="s">
        <v>22</v>
      </c>
      <c r="B42" s="53"/>
      <c r="C42" s="54">
        <v>0</v>
      </c>
      <c r="D42" s="55">
        <v>8</v>
      </c>
      <c r="E42" s="55">
        <v>1.44</v>
      </c>
      <c r="F42" s="54">
        <v>4182816</v>
      </c>
      <c r="G42" s="54">
        <v>341988</v>
      </c>
      <c r="H42" s="54">
        <v>4524804</v>
      </c>
      <c r="I42" s="54">
        <v>0</v>
      </c>
      <c r="J42" s="54">
        <v>1574632</v>
      </c>
      <c r="K42" s="54">
        <v>45248</v>
      </c>
      <c r="L42" s="54">
        <v>32670</v>
      </c>
      <c r="M42" s="54">
        <v>0</v>
      </c>
      <c r="N42" s="56">
        <v>6132106</v>
      </c>
    </row>
    <row r="43" spans="1:14" x14ac:dyDescent="0.25">
      <c r="A43" s="52" t="s">
        <v>31</v>
      </c>
      <c r="B43" s="53"/>
      <c r="C43" s="54">
        <v>0</v>
      </c>
      <c r="D43" s="55">
        <v>0</v>
      </c>
      <c r="E43" s="55">
        <v>0</v>
      </c>
      <c r="F43" s="54">
        <v>24000</v>
      </c>
      <c r="G43" s="54">
        <v>0</v>
      </c>
      <c r="H43" s="54">
        <v>24000</v>
      </c>
      <c r="I43" s="54">
        <v>0</v>
      </c>
      <c r="J43" s="54">
        <v>8352</v>
      </c>
      <c r="K43" s="54">
        <v>240</v>
      </c>
      <c r="L43" s="54">
        <v>4500</v>
      </c>
      <c r="M43" s="54">
        <v>0</v>
      </c>
      <c r="N43" s="56">
        <v>36852</v>
      </c>
    </row>
    <row r="44" spans="1:14" x14ac:dyDescent="0.25">
      <c r="A44" s="52" t="s">
        <v>23</v>
      </c>
      <c r="B44" s="53"/>
      <c r="C44" s="54">
        <v>0</v>
      </c>
      <c r="D44" s="55">
        <v>0</v>
      </c>
      <c r="E44" s="55">
        <v>0.6</v>
      </c>
      <c r="F44" s="54">
        <v>0</v>
      </c>
      <c r="G44" s="54">
        <v>218513</v>
      </c>
      <c r="H44" s="54">
        <v>218513</v>
      </c>
      <c r="I44" s="54">
        <v>0</v>
      </c>
      <c r="J44" s="54">
        <v>76042</v>
      </c>
      <c r="K44" s="54">
        <v>2185</v>
      </c>
      <c r="L44" s="54">
        <v>0</v>
      </c>
      <c r="M44" s="54">
        <v>0</v>
      </c>
      <c r="N44" s="56">
        <v>294555</v>
      </c>
    </row>
    <row r="45" spans="1:14" x14ac:dyDescent="0.25">
      <c r="A45" s="47" t="s">
        <v>24</v>
      </c>
      <c r="B45" s="48"/>
      <c r="C45" s="49">
        <f>SUM(C38:C44)</f>
        <v>0</v>
      </c>
      <c r="D45" s="50">
        <f>SUM(D38:D44)</f>
        <v>7.94</v>
      </c>
      <c r="E45" s="50">
        <f>SUM(E38:E44)</f>
        <v>2.04</v>
      </c>
      <c r="F45" s="49">
        <f>SUM(F38:F44)</f>
        <v>4177416</v>
      </c>
      <c r="G45" s="49">
        <f>SUM(G38:G44)</f>
        <v>560501</v>
      </c>
      <c r="H45" s="49">
        <f>SUM(H38:H44)</f>
        <v>4737917</v>
      </c>
      <c r="I45" s="49">
        <f>SUM(I38:I44)</f>
        <v>29400</v>
      </c>
      <c r="J45" s="49">
        <f>SUM(J38:J44)</f>
        <v>1658732</v>
      </c>
      <c r="K45" s="49">
        <f>SUM(K38:K44)</f>
        <v>47379</v>
      </c>
      <c r="L45" s="49">
        <f>SUM(L38:L44)</f>
        <v>37170</v>
      </c>
      <c r="M45" s="49">
        <f>SUM(M38:M44)</f>
        <v>719195</v>
      </c>
      <c r="N45" s="51">
        <f>SUM(N38:N44)</f>
        <v>7182414</v>
      </c>
    </row>
    <row r="46" spans="1:14" x14ac:dyDescent="0.25">
      <c r="A46" s="47" t="s">
        <v>25</v>
      </c>
      <c r="B46" s="48"/>
      <c r="C46" s="49"/>
      <c r="D46" s="50"/>
      <c r="E46" s="50"/>
      <c r="F46" s="49"/>
      <c r="G46" s="49"/>
      <c r="H46" s="49"/>
      <c r="I46" s="49"/>
      <c r="J46" s="49"/>
      <c r="K46" s="49"/>
      <c r="L46" s="49"/>
      <c r="M46" s="49"/>
      <c r="N46" s="51"/>
    </row>
    <row r="47" spans="1:14" x14ac:dyDescent="0.25">
      <c r="A47" s="52" t="s">
        <v>32</v>
      </c>
      <c r="B47" s="53"/>
      <c r="C47" s="54">
        <v>33</v>
      </c>
      <c r="D47" s="55">
        <v>0</v>
      </c>
      <c r="E47" s="55">
        <v>1.2151000000000001</v>
      </c>
      <c r="F47" s="54">
        <v>0</v>
      </c>
      <c r="G47" s="54">
        <v>373556</v>
      </c>
      <c r="H47" s="54">
        <v>373556</v>
      </c>
      <c r="I47" s="54">
        <v>0</v>
      </c>
      <c r="J47" s="54">
        <v>129998</v>
      </c>
      <c r="K47" s="54">
        <v>3736</v>
      </c>
      <c r="L47" s="54">
        <v>2805</v>
      </c>
      <c r="M47" s="54">
        <v>0</v>
      </c>
      <c r="N47" s="56">
        <v>506359</v>
      </c>
    </row>
    <row r="48" spans="1:14" x14ac:dyDescent="0.25">
      <c r="A48" s="47" t="s">
        <v>24</v>
      </c>
      <c r="B48" s="48"/>
      <c r="C48" s="49">
        <f>SUM(C47:C47)</f>
        <v>33</v>
      </c>
      <c r="D48" s="50">
        <f>SUM(D47:D47)</f>
        <v>0</v>
      </c>
      <c r="E48" s="50">
        <f>SUM(E47:E47)</f>
        <v>1.2151000000000001</v>
      </c>
      <c r="F48" s="49">
        <f>SUM(F47:F47)</f>
        <v>0</v>
      </c>
      <c r="G48" s="49">
        <f>SUM(G47:G47)</f>
        <v>373556</v>
      </c>
      <c r="H48" s="49">
        <f>SUM(H47:H47)</f>
        <v>373556</v>
      </c>
      <c r="I48" s="49">
        <f>SUM(I47:I47)</f>
        <v>0</v>
      </c>
      <c r="J48" s="49">
        <f>SUM(J47:J47)</f>
        <v>129998</v>
      </c>
      <c r="K48" s="49">
        <f>SUM(K47:K47)</f>
        <v>3736</v>
      </c>
      <c r="L48" s="49">
        <f>SUM(L47:L47)</f>
        <v>2805</v>
      </c>
      <c r="M48" s="49">
        <f>SUM(M47:M47)</f>
        <v>0</v>
      </c>
      <c r="N48" s="51">
        <f>SUM(N47:N47)</f>
        <v>506359</v>
      </c>
    </row>
    <row r="49" spans="1:14" x14ac:dyDescent="0.25">
      <c r="A49" s="42" t="s">
        <v>38</v>
      </c>
      <c r="B49" s="43"/>
      <c r="C49" s="44">
        <f>C45+C48</f>
        <v>33</v>
      </c>
      <c r="D49" s="45">
        <f>D45+D48</f>
        <v>7.94</v>
      </c>
      <c r="E49" s="45">
        <f>E45+E48</f>
        <v>3.2551000000000001</v>
      </c>
      <c r="F49" s="44">
        <f>F45+F48</f>
        <v>4177416</v>
      </c>
      <c r="G49" s="44">
        <f>G45+G48</f>
        <v>934057</v>
      </c>
      <c r="H49" s="44">
        <f>H45+H48</f>
        <v>5111473</v>
      </c>
      <c r="I49" s="44">
        <f>I45+I48</f>
        <v>29400</v>
      </c>
      <c r="J49" s="44">
        <f>J45+J48</f>
        <v>1788730</v>
      </c>
      <c r="K49" s="44">
        <f>K45+K48</f>
        <v>51115</v>
      </c>
      <c r="L49" s="44">
        <f>L45+L48</f>
        <v>39975</v>
      </c>
      <c r="M49" s="44">
        <f>M45+M48</f>
        <v>719195</v>
      </c>
      <c r="N49" s="46">
        <f>N45+N48</f>
        <v>7688773</v>
      </c>
    </row>
    <row r="50" spans="1:14" x14ac:dyDescent="0.25">
      <c r="A50" s="52"/>
      <c r="B50" s="53"/>
      <c r="C50" s="54"/>
      <c r="D50" s="55"/>
      <c r="E50" s="55"/>
      <c r="F50" s="54"/>
      <c r="G50" s="54"/>
      <c r="H50" s="54"/>
      <c r="I50" s="54"/>
      <c r="J50" s="54"/>
      <c r="K50" s="54"/>
      <c r="L50" s="54"/>
      <c r="M50" s="54"/>
      <c r="N50" s="56"/>
    </row>
    <row r="51" spans="1:14" x14ac:dyDescent="0.25">
      <c r="A51" s="42" t="s">
        <v>39</v>
      </c>
      <c r="B51" s="43"/>
      <c r="C51" s="44"/>
      <c r="D51" s="45"/>
      <c r="E51" s="45"/>
      <c r="F51" s="44"/>
      <c r="G51" s="44"/>
      <c r="H51" s="44"/>
      <c r="I51" s="44"/>
      <c r="J51" s="44"/>
      <c r="K51" s="44"/>
      <c r="L51" s="44"/>
      <c r="M51" s="44"/>
      <c r="N51" s="46"/>
    </row>
    <row r="52" spans="1:14" x14ac:dyDescent="0.25">
      <c r="A52" s="42" t="s">
        <v>40</v>
      </c>
      <c r="B52" s="43" t="s">
        <v>6</v>
      </c>
      <c r="C52" s="44" t="s">
        <v>7</v>
      </c>
      <c r="D52" s="45" t="s">
        <v>8</v>
      </c>
      <c r="E52" s="45" t="s">
        <v>9</v>
      </c>
      <c r="F52" s="44" t="s">
        <v>10</v>
      </c>
      <c r="G52" s="44" t="s">
        <v>11</v>
      </c>
      <c r="H52" s="44" t="s">
        <v>12</v>
      </c>
      <c r="I52" s="44" t="s">
        <v>13</v>
      </c>
      <c r="J52" s="44" t="s">
        <v>14</v>
      </c>
      <c r="K52" s="44" t="s">
        <v>15</v>
      </c>
      <c r="L52" s="44" t="s">
        <v>16</v>
      </c>
      <c r="M52" s="44" t="s">
        <v>17</v>
      </c>
      <c r="N52" s="46" t="s">
        <v>18</v>
      </c>
    </row>
    <row r="53" spans="1:14" x14ac:dyDescent="0.25">
      <c r="A53" s="47" t="s">
        <v>19</v>
      </c>
      <c r="B53" s="48"/>
      <c r="C53" s="49"/>
      <c r="D53" s="50"/>
      <c r="E53" s="50"/>
      <c r="F53" s="49"/>
      <c r="G53" s="49"/>
      <c r="H53" s="49"/>
      <c r="I53" s="49"/>
      <c r="J53" s="49"/>
      <c r="K53" s="49"/>
      <c r="L53" s="49"/>
      <c r="M53" s="49"/>
      <c r="N53" s="51"/>
    </row>
    <row r="54" spans="1:14" x14ac:dyDescent="0.25">
      <c r="A54" s="52" t="s">
        <v>30</v>
      </c>
      <c r="B54" s="53">
        <v>7</v>
      </c>
      <c r="C54" s="54">
        <v>0</v>
      </c>
      <c r="D54" s="55">
        <v>0</v>
      </c>
      <c r="E54" s="55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120620</v>
      </c>
      <c r="N54" s="56">
        <v>120620</v>
      </c>
    </row>
    <row r="55" spans="1:14" x14ac:dyDescent="0.25">
      <c r="A55" s="52" t="s">
        <v>20</v>
      </c>
      <c r="B55" s="53">
        <v>8</v>
      </c>
      <c r="C55" s="54">
        <v>0</v>
      </c>
      <c r="D55" s="55">
        <v>0</v>
      </c>
      <c r="E55" s="55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363000</v>
      </c>
      <c r="N55" s="56">
        <v>363000</v>
      </c>
    </row>
    <row r="56" spans="1:14" x14ac:dyDescent="0.25">
      <c r="A56" s="52" t="s">
        <v>21</v>
      </c>
      <c r="B56" s="53">
        <v>544</v>
      </c>
      <c r="C56" s="54">
        <v>0</v>
      </c>
      <c r="D56" s="55">
        <v>0</v>
      </c>
      <c r="E56" s="55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152544</v>
      </c>
      <c r="N56" s="56">
        <v>152544</v>
      </c>
    </row>
    <row r="57" spans="1:14" x14ac:dyDescent="0.25">
      <c r="A57" s="52" t="s">
        <v>22</v>
      </c>
      <c r="B57" s="53"/>
      <c r="C57" s="54">
        <v>0</v>
      </c>
      <c r="D57" s="55">
        <v>12.1</v>
      </c>
      <c r="E57" s="55">
        <v>1.72</v>
      </c>
      <c r="F57" s="54">
        <v>5859953</v>
      </c>
      <c r="G57" s="54">
        <v>408488</v>
      </c>
      <c r="H57" s="54">
        <v>6268441</v>
      </c>
      <c r="I57" s="54">
        <v>0</v>
      </c>
      <c r="J57" s="54">
        <v>2181417</v>
      </c>
      <c r="K57" s="54">
        <v>62684</v>
      </c>
      <c r="L57" s="54">
        <v>34650</v>
      </c>
      <c r="M57" s="54">
        <v>0</v>
      </c>
      <c r="N57" s="56">
        <v>8484508</v>
      </c>
    </row>
    <row r="58" spans="1:14" x14ac:dyDescent="0.25">
      <c r="A58" s="52" t="s">
        <v>31</v>
      </c>
      <c r="B58" s="53"/>
      <c r="C58" s="54">
        <v>0</v>
      </c>
      <c r="D58" s="55">
        <v>0</v>
      </c>
      <c r="E58" s="55">
        <v>0</v>
      </c>
      <c r="F58" s="54">
        <v>36000</v>
      </c>
      <c r="G58" s="54">
        <v>0</v>
      </c>
      <c r="H58" s="54">
        <v>36000</v>
      </c>
      <c r="I58" s="54">
        <v>0</v>
      </c>
      <c r="J58" s="54">
        <v>12528</v>
      </c>
      <c r="K58" s="54">
        <v>360</v>
      </c>
      <c r="L58" s="54">
        <v>4500</v>
      </c>
      <c r="M58" s="54">
        <v>0</v>
      </c>
      <c r="N58" s="56">
        <v>53028</v>
      </c>
    </row>
    <row r="59" spans="1:14" x14ac:dyDescent="0.25">
      <c r="A59" s="52" t="s">
        <v>23</v>
      </c>
      <c r="B59" s="53"/>
      <c r="C59" s="54">
        <v>0</v>
      </c>
      <c r="D59" s="55">
        <v>0</v>
      </c>
      <c r="E59" s="55">
        <v>0.8</v>
      </c>
      <c r="F59" s="54">
        <v>0</v>
      </c>
      <c r="G59" s="54">
        <v>291350</v>
      </c>
      <c r="H59" s="54">
        <v>291350</v>
      </c>
      <c r="I59" s="54">
        <v>0</v>
      </c>
      <c r="J59" s="54">
        <v>101390</v>
      </c>
      <c r="K59" s="54">
        <v>2914</v>
      </c>
      <c r="L59" s="54">
        <v>0</v>
      </c>
      <c r="M59" s="54">
        <v>0</v>
      </c>
      <c r="N59" s="56">
        <v>392740</v>
      </c>
    </row>
    <row r="60" spans="1:14" x14ac:dyDescent="0.25">
      <c r="A60" s="47" t="s">
        <v>24</v>
      </c>
      <c r="B60" s="48"/>
      <c r="C60" s="49">
        <f>SUM(C54:C59)</f>
        <v>0</v>
      </c>
      <c r="D60" s="50">
        <f>SUM(D54:D59)</f>
        <v>12.1</v>
      </c>
      <c r="E60" s="50">
        <f>SUM(E54:E59)</f>
        <v>2.52</v>
      </c>
      <c r="F60" s="49">
        <f>SUM(F54:F59)</f>
        <v>5895953</v>
      </c>
      <c r="G60" s="49">
        <f>SUM(G54:G59)</f>
        <v>699838</v>
      </c>
      <c r="H60" s="49">
        <f>SUM(H54:H59)</f>
        <v>6595791</v>
      </c>
      <c r="I60" s="49">
        <f>SUM(I54:I59)</f>
        <v>0</v>
      </c>
      <c r="J60" s="49">
        <f>SUM(J54:J59)</f>
        <v>2295335</v>
      </c>
      <c r="K60" s="49">
        <f>SUM(K54:K59)</f>
        <v>65958</v>
      </c>
      <c r="L60" s="49">
        <f>SUM(L54:L59)</f>
        <v>39150</v>
      </c>
      <c r="M60" s="49">
        <f>SUM(M54:M59)</f>
        <v>636164</v>
      </c>
      <c r="N60" s="51">
        <f>SUM(N54:N59)</f>
        <v>9566440</v>
      </c>
    </row>
    <row r="61" spans="1:14" x14ac:dyDescent="0.25">
      <c r="A61" s="42" t="s">
        <v>41</v>
      </c>
      <c r="B61" s="43"/>
      <c r="C61" s="44">
        <f>C60</f>
        <v>0</v>
      </c>
      <c r="D61" s="45">
        <f>D60</f>
        <v>12.1</v>
      </c>
      <c r="E61" s="45">
        <f>E60</f>
        <v>2.52</v>
      </c>
      <c r="F61" s="44">
        <f>F60</f>
        <v>5895953</v>
      </c>
      <c r="G61" s="44">
        <f>G60</f>
        <v>699838</v>
      </c>
      <c r="H61" s="44">
        <f>H60</f>
        <v>6595791</v>
      </c>
      <c r="I61" s="44">
        <f>I60</f>
        <v>0</v>
      </c>
      <c r="J61" s="44">
        <f>J60</f>
        <v>2295335</v>
      </c>
      <c r="K61" s="44">
        <f>K60</f>
        <v>65958</v>
      </c>
      <c r="L61" s="44">
        <f>L60</f>
        <v>39150</v>
      </c>
      <c r="M61" s="44">
        <f>M60</f>
        <v>636164</v>
      </c>
      <c r="N61" s="46">
        <f>N60</f>
        <v>9566440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B3BCF-2A2E-4EDB-BE8E-57B5E4F9CFBD}">
  <dimension ref="A1:N15"/>
  <sheetViews>
    <sheetView workbookViewId="0">
      <selection activeCell="A5" sqref="A5"/>
    </sheetView>
  </sheetViews>
  <sheetFormatPr defaultRowHeight="12.75" x14ac:dyDescent="0.2"/>
  <cols>
    <col min="1" max="1" width="35.42578125" style="3" customWidth="1"/>
    <col min="2" max="12" width="9.28515625" style="3" bestFit="1" customWidth="1"/>
    <col min="13" max="14" width="9.85546875" style="3" bestFit="1" customWidth="1"/>
    <col min="15" max="16384" width="9.140625" style="3"/>
  </cols>
  <sheetData>
    <row r="1" spans="1:14" x14ac:dyDescent="0.2">
      <c r="A1" s="2" t="s">
        <v>0</v>
      </c>
      <c r="C1" s="4"/>
      <c r="D1" s="5"/>
      <c r="E1" s="5"/>
      <c r="F1" s="4"/>
    </row>
    <row r="2" spans="1:14" x14ac:dyDescent="0.2">
      <c r="A2" s="2" t="s">
        <v>1</v>
      </c>
      <c r="C2" s="4"/>
      <c r="D2" s="5"/>
      <c r="E2" s="5"/>
      <c r="F2" s="4"/>
    </row>
    <row r="3" spans="1:14" x14ac:dyDescent="0.2">
      <c r="A3" s="2" t="s">
        <v>2</v>
      </c>
      <c r="C3" s="4"/>
      <c r="D3" s="5"/>
      <c r="E3" s="5"/>
      <c r="F3" s="4"/>
    </row>
    <row r="4" spans="1:14" x14ac:dyDescent="0.2">
      <c r="A4" s="2" t="s">
        <v>3</v>
      </c>
      <c r="C4" s="4"/>
      <c r="D4" s="5"/>
      <c r="E4" s="5"/>
      <c r="F4" s="4"/>
    </row>
    <row r="5" spans="1:14" ht="15.75" x14ac:dyDescent="0.25">
      <c r="A5" s="73" t="s">
        <v>632</v>
      </c>
      <c r="B5" s="21"/>
      <c r="C5" s="58"/>
      <c r="D5" s="59"/>
      <c r="E5" s="5"/>
      <c r="F5" s="4"/>
    </row>
    <row r="7" spans="1:14" x14ac:dyDescent="0.2">
      <c r="A7" s="6" t="s">
        <v>590</v>
      </c>
      <c r="B7" s="7"/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x14ac:dyDescent="0.2">
      <c r="A8" s="6" t="s">
        <v>591</v>
      </c>
      <c r="B8" s="7" t="s">
        <v>6</v>
      </c>
      <c r="C8" s="8" t="s">
        <v>7</v>
      </c>
      <c r="D8" s="9" t="s">
        <v>8</v>
      </c>
      <c r="E8" s="9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10" t="s">
        <v>18</v>
      </c>
    </row>
    <row r="9" spans="1:14" x14ac:dyDescent="0.2">
      <c r="A9" s="11" t="s">
        <v>592</v>
      </c>
      <c r="B9" s="12"/>
      <c r="C9" s="13"/>
      <c r="D9" s="14"/>
      <c r="E9" s="14"/>
      <c r="F9" s="13"/>
      <c r="G9" s="13"/>
      <c r="H9" s="13"/>
      <c r="I9" s="13"/>
      <c r="J9" s="13"/>
      <c r="K9" s="13"/>
      <c r="L9" s="13"/>
      <c r="M9" s="13"/>
      <c r="N9" s="15"/>
    </row>
    <row r="10" spans="1:14" x14ac:dyDescent="0.2">
      <c r="A10" s="16" t="s">
        <v>30</v>
      </c>
      <c r="B10" s="17">
        <v>7</v>
      </c>
      <c r="C10" s="18">
        <v>0</v>
      </c>
      <c r="D10" s="19">
        <v>0</v>
      </c>
      <c r="E10" s="19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681288</v>
      </c>
      <c r="N10" s="20">
        <v>681288</v>
      </c>
    </row>
    <row r="11" spans="1:14" x14ac:dyDescent="0.2">
      <c r="A11" s="16" t="s">
        <v>20</v>
      </c>
      <c r="B11" s="17">
        <v>8</v>
      </c>
      <c r="C11" s="18">
        <v>0</v>
      </c>
      <c r="D11" s="19">
        <v>0</v>
      </c>
      <c r="E11" s="19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4688712</v>
      </c>
      <c r="N11" s="20">
        <v>4688712</v>
      </c>
    </row>
    <row r="12" spans="1:14" x14ac:dyDescent="0.2">
      <c r="A12" s="16" t="s">
        <v>21</v>
      </c>
      <c r="B12" s="17">
        <v>544</v>
      </c>
      <c r="C12" s="18">
        <v>0</v>
      </c>
      <c r="D12" s="19">
        <v>0</v>
      </c>
      <c r="E12" s="19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693476</v>
      </c>
      <c r="N12" s="20">
        <v>693476</v>
      </c>
    </row>
    <row r="13" spans="1:14" x14ac:dyDescent="0.2">
      <c r="A13" s="16" t="s">
        <v>593</v>
      </c>
      <c r="B13" s="17">
        <v>555</v>
      </c>
      <c r="C13" s="18">
        <v>0</v>
      </c>
      <c r="D13" s="19">
        <v>0</v>
      </c>
      <c r="E13" s="19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19834000</v>
      </c>
      <c r="N13" s="20">
        <v>19834000</v>
      </c>
    </row>
    <row r="14" spans="1:14" x14ac:dyDescent="0.2">
      <c r="A14" s="11" t="s">
        <v>24</v>
      </c>
      <c r="B14" s="12"/>
      <c r="C14" s="13">
        <f>SUM(C10:C13)</f>
        <v>0</v>
      </c>
      <c r="D14" s="14">
        <f>SUM(D10:D13)</f>
        <v>0</v>
      </c>
      <c r="E14" s="14">
        <f>SUM(E10:E13)</f>
        <v>0</v>
      </c>
      <c r="F14" s="13">
        <f>SUM(F10:F13)</f>
        <v>0</v>
      </c>
      <c r="G14" s="13">
        <f>SUM(G10:G13)</f>
        <v>0</v>
      </c>
      <c r="H14" s="13">
        <f>SUM(H10:H13)</f>
        <v>0</v>
      </c>
      <c r="I14" s="13">
        <f>SUM(I10:I13)</f>
        <v>0</v>
      </c>
      <c r="J14" s="13">
        <f>SUM(J10:J13)</f>
        <v>0</v>
      </c>
      <c r="K14" s="13">
        <f>SUM(K10:K13)</f>
        <v>0</v>
      </c>
      <c r="L14" s="13">
        <f>SUM(L10:L13)</f>
        <v>0</v>
      </c>
      <c r="M14" s="13">
        <f>SUM(M10:M13)</f>
        <v>25897476</v>
      </c>
      <c r="N14" s="15">
        <f>SUM(N10:N13)</f>
        <v>25897476</v>
      </c>
    </row>
    <row r="15" spans="1:14" x14ac:dyDescent="0.2">
      <c r="A15" s="6" t="s">
        <v>594</v>
      </c>
      <c r="B15" s="7"/>
      <c r="C15" s="8">
        <f>C14</f>
        <v>0</v>
      </c>
      <c r="D15" s="9">
        <f>D14</f>
        <v>0</v>
      </c>
      <c r="E15" s="9">
        <f>E14</f>
        <v>0</v>
      </c>
      <c r="F15" s="8">
        <f>F14</f>
        <v>0</v>
      </c>
      <c r="G15" s="8">
        <f>G14</f>
        <v>0</v>
      </c>
      <c r="H15" s="8">
        <f>H14</f>
        <v>0</v>
      </c>
      <c r="I15" s="8">
        <f>I14</f>
        <v>0</v>
      </c>
      <c r="J15" s="8">
        <f>J14</f>
        <v>0</v>
      </c>
      <c r="K15" s="8">
        <f>K14</f>
        <v>0</v>
      </c>
      <c r="L15" s="8">
        <f>L14</f>
        <v>0</v>
      </c>
      <c r="M15" s="8">
        <f>M14</f>
        <v>25897476</v>
      </c>
      <c r="N15" s="10">
        <f>N14</f>
        <v>25897476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D32-4569-4AA4-85BC-11473D6792F9}">
  <dimension ref="A1:N154"/>
  <sheetViews>
    <sheetView tabSelected="1" workbookViewId="0">
      <selection activeCell="A5" sqref="A5"/>
    </sheetView>
  </sheetViews>
  <sheetFormatPr defaultRowHeight="12.75" x14ac:dyDescent="0.2"/>
  <cols>
    <col min="1" max="1" width="42.28515625" style="3" customWidth="1"/>
    <col min="2" max="5" width="9.28515625" style="3" bestFit="1" customWidth="1"/>
    <col min="6" max="6" width="9.85546875" style="3" bestFit="1" customWidth="1"/>
    <col min="7" max="7" width="9.28515625" style="3" bestFit="1" customWidth="1"/>
    <col min="8" max="8" width="9.85546875" style="3" bestFit="1" customWidth="1"/>
    <col min="9" max="13" width="9.28515625" style="3" bestFit="1" customWidth="1"/>
    <col min="14" max="14" width="9.85546875" style="3" bestFit="1" customWidth="1"/>
    <col min="15" max="16384" width="9.140625" style="3"/>
  </cols>
  <sheetData>
    <row r="1" spans="1:14" x14ac:dyDescent="0.2">
      <c r="A1" s="2" t="s">
        <v>0</v>
      </c>
      <c r="C1" s="4"/>
      <c r="D1" s="5"/>
      <c r="E1" s="5"/>
      <c r="F1" s="4"/>
    </row>
    <row r="2" spans="1:14" x14ac:dyDescent="0.2">
      <c r="A2" s="2" t="s">
        <v>1</v>
      </c>
      <c r="C2" s="4"/>
      <c r="D2" s="5"/>
      <c r="E2" s="5"/>
      <c r="F2" s="4"/>
    </row>
    <row r="3" spans="1:14" x14ac:dyDescent="0.2">
      <c r="A3" s="2" t="s">
        <v>2</v>
      </c>
      <c r="C3" s="4"/>
      <c r="D3" s="5"/>
      <c r="E3" s="5"/>
      <c r="F3" s="4"/>
    </row>
    <row r="4" spans="1:14" x14ac:dyDescent="0.2">
      <c r="A4" s="2" t="s">
        <v>3</v>
      </c>
      <c r="C4" s="4"/>
      <c r="D4" s="5"/>
      <c r="E4" s="5"/>
      <c r="F4" s="4"/>
    </row>
    <row r="5" spans="1:14" ht="15.75" x14ac:dyDescent="0.25">
      <c r="A5" s="63" t="s">
        <v>632</v>
      </c>
      <c r="B5" s="21"/>
      <c r="C5" s="58"/>
      <c r="D5" s="59"/>
      <c r="E5" s="5"/>
      <c r="F5" s="4"/>
    </row>
    <row r="7" spans="1:14" x14ac:dyDescent="0.2">
      <c r="A7" s="6" t="s">
        <v>595</v>
      </c>
      <c r="B7" s="7"/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x14ac:dyDescent="0.2">
      <c r="A8" s="6" t="s">
        <v>596</v>
      </c>
      <c r="B8" s="7" t="s">
        <v>6</v>
      </c>
      <c r="C8" s="8" t="s">
        <v>7</v>
      </c>
      <c r="D8" s="9" t="s">
        <v>8</v>
      </c>
      <c r="E8" s="9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10" t="s">
        <v>18</v>
      </c>
    </row>
    <row r="9" spans="1:14" x14ac:dyDescent="0.2">
      <c r="A9" s="11" t="s">
        <v>597</v>
      </c>
      <c r="B9" s="12"/>
      <c r="C9" s="13"/>
      <c r="D9" s="14"/>
      <c r="E9" s="14"/>
      <c r="F9" s="13"/>
      <c r="G9" s="13"/>
      <c r="H9" s="13"/>
      <c r="I9" s="13"/>
      <c r="J9" s="13"/>
      <c r="K9" s="13"/>
      <c r="L9" s="13"/>
      <c r="M9" s="13"/>
      <c r="N9" s="15"/>
    </row>
    <row r="10" spans="1:14" x14ac:dyDescent="0.2">
      <c r="A10" s="16" t="s">
        <v>598</v>
      </c>
      <c r="B10" s="17"/>
      <c r="C10" s="18">
        <v>792</v>
      </c>
      <c r="D10" s="19">
        <v>7.1619999999999999</v>
      </c>
      <c r="E10" s="19">
        <v>3.6</v>
      </c>
      <c r="F10" s="18">
        <v>4126085</v>
      </c>
      <c r="G10" s="18">
        <v>1312157</v>
      </c>
      <c r="H10" s="18">
        <v>5438242</v>
      </c>
      <c r="I10" s="18">
        <v>0</v>
      </c>
      <c r="J10" s="18">
        <v>1892508</v>
      </c>
      <c r="K10" s="18">
        <v>54382</v>
      </c>
      <c r="L10" s="18">
        <v>27720</v>
      </c>
      <c r="M10" s="18">
        <v>0</v>
      </c>
      <c r="N10" s="20">
        <v>7358470</v>
      </c>
    </row>
    <row r="11" spans="1:14" x14ac:dyDescent="0.2">
      <c r="A11" s="16" t="s">
        <v>599</v>
      </c>
      <c r="B11" s="17"/>
      <c r="C11" s="18">
        <v>27</v>
      </c>
      <c r="D11" s="19">
        <v>0.42099999999999999</v>
      </c>
      <c r="E11" s="19">
        <v>0.20449999999999999</v>
      </c>
      <c r="F11" s="18">
        <v>242541</v>
      </c>
      <c r="G11" s="18">
        <v>74538</v>
      </c>
      <c r="H11" s="18">
        <v>317079</v>
      </c>
      <c r="I11" s="18">
        <v>0</v>
      </c>
      <c r="J11" s="18">
        <v>110344</v>
      </c>
      <c r="K11" s="18">
        <v>3171</v>
      </c>
      <c r="L11" s="18">
        <v>1458</v>
      </c>
      <c r="M11" s="18">
        <v>0</v>
      </c>
      <c r="N11" s="20">
        <v>428881</v>
      </c>
    </row>
    <row r="12" spans="1:14" x14ac:dyDescent="0.2">
      <c r="A12" s="16" t="s">
        <v>600</v>
      </c>
      <c r="B12" s="17"/>
      <c r="C12" s="18">
        <v>436</v>
      </c>
      <c r="D12" s="19">
        <v>1.647</v>
      </c>
      <c r="E12" s="19">
        <v>0.82579999999999998</v>
      </c>
      <c r="F12" s="18">
        <v>948850</v>
      </c>
      <c r="G12" s="18">
        <v>300994</v>
      </c>
      <c r="H12" s="18">
        <v>1249844</v>
      </c>
      <c r="I12" s="18">
        <v>0</v>
      </c>
      <c r="J12" s="18">
        <v>434945</v>
      </c>
      <c r="K12" s="18">
        <v>12498</v>
      </c>
      <c r="L12" s="18">
        <v>15260</v>
      </c>
      <c r="M12" s="18">
        <v>0</v>
      </c>
      <c r="N12" s="20">
        <v>1700049</v>
      </c>
    </row>
    <row r="13" spans="1:14" x14ac:dyDescent="0.2">
      <c r="A13" s="16" t="s">
        <v>36</v>
      </c>
      <c r="B13" s="17"/>
      <c r="C13" s="18">
        <v>0</v>
      </c>
      <c r="D13" s="19">
        <v>-2.1800000000000002</v>
      </c>
      <c r="E13" s="19">
        <v>0</v>
      </c>
      <c r="F13" s="18">
        <v>-1092000</v>
      </c>
      <c r="G13" s="18">
        <v>0</v>
      </c>
      <c r="H13" s="18">
        <v>-1092000</v>
      </c>
      <c r="I13" s="18">
        <v>0</v>
      </c>
      <c r="J13" s="18">
        <v>-380016</v>
      </c>
      <c r="K13" s="18">
        <v>-10920</v>
      </c>
      <c r="L13" s="18">
        <v>0</v>
      </c>
      <c r="M13" s="18">
        <v>0</v>
      </c>
      <c r="N13" s="20">
        <v>-1472016</v>
      </c>
    </row>
    <row r="14" spans="1:14" x14ac:dyDescent="0.2">
      <c r="A14" s="16" t="s">
        <v>37</v>
      </c>
      <c r="B14" s="17"/>
      <c r="C14" s="18">
        <v>0</v>
      </c>
      <c r="D14" s="19">
        <v>0</v>
      </c>
      <c r="E14" s="19">
        <v>0</v>
      </c>
      <c r="F14" s="18">
        <v>0</v>
      </c>
      <c r="G14" s="18">
        <v>0</v>
      </c>
      <c r="H14" s="18">
        <v>0</v>
      </c>
      <c r="I14" s="18">
        <v>1092000</v>
      </c>
      <c r="J14" s="18">
        <v>369096</v>
      </c>
      <c r="K14" s="18">
        <v>0</v>
      </c>
      <c r="L14" s="18">
        <v>0</v>
      </c>
      <c r="M14" s="18">
        <v>0</v>
      </c>
      <c r="N14" s="20">
        <v>1461096</v>
      </c>
    </row>
    <row r="15" spans="1:14" x14ac:dyDescent="0.2">
      <c r="A15" s="16" t="s">
        <v>30</v>
      </c>
      <c r="B15" s="17">
        <v>7</v>
      </c>
      <c r="C15" s="18">
        <v>0</v>
      </c>
      <c r="D15" s="19">
        <v>0</v>
      </c>
      <c r="E15" s="19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16710</v>
      </c>
      <c r="N15" s="20">
        <v>16710</v>
      </c>
    </row>
    <row r="16" spans="1:14" x14ac:dyDescent="0.2">
      <c r="A16" s="16" t="s">
        <v>20</v>
      </c>
      <c r="B16" s="17">
        <v>8</v>
      </c>
      <c r="C16" s="18">
        <v>0</v>
      </c>
      <c r="D16" s="19">
        <v>0</v>
      </c>
      <c r="E16" s="19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208288</v>
      </c>
      <c r="N16" s="20">
        <v>208288</v>
      </c>
    </row>
    <row r="17" spans="1:14" x14ac:dyDescent="0.2">
      <c r="A17" s="16" t="s">
        <v>21</v>
      </c>
      <c r="B17" s="17">
        <v>544</v>
      </c>
      <c r="C17" s="18">
        <v>0</v>
      </c>
      <c r="D17" s="19">
        <v>0</v>
      </c>
      <c r="E17" s="19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612700</v>
      </c>
      <c r="N17" s="20">
        <v>612700</v>
      </c>
    </row>
    <row r="18" spans="1:14" x14ac:dyDescent="0.2">
      <c r="A18" s="11" t="s">
        <v>24</v>
      </c>
      <c r="B18" s="12"/>
      <c r="C18" s="13">
        <f>SUM(C10:C17)</f>
        <v>1255</v>
      </c>
      <c r="D18" s="14">
        <f>SUM(D10:D17)</f>
        <v>7.0500000000000007</v>
      </c>
      <c r="E18" s="14">
        <f>SUM(E10:E17)</f>
        <v>4.6303000000000001</v>
      </c>
      <c r="F18" s="13">
        <f>SUM(F10:F17)</f>
        <v>4225476</v>
      </c>
      <c r="G18" s="13">
        <f>SUM(G10:G17)</f>
        <v>1687689</v>
      </c>
      <c r="H18" s="13">
        <f>SUM(H10:H17)</f>
        <v>5913165</v>
      </c>
      <c r="I18" s="13">
        <f>SUM(I10:I17)</f>
        <v>1092000</v>
      </c>
      <c r="J18" s="13">
        <f>SUM(J10:J17)</f>
        <v>2426877</v>
      </c>
      <c r="K18" s="13">
        <f>SUM(K10:K17)</f>
        <v>59131</v>
      </c>
      <c r="L18" s="13">
        <f>SUM(L10:L17)</f>
        <v>44438</v>
      </c>
      <c r="M18" s="13">
        <f>SUM(M10:M17)</f>
        <v>837698</v>
      </c>
      <c r="N18" s="15">
        <f>SUM(N10:N17)</f>
        <v>10314178</v>
      </c>
    </row>
    <row r="19" spans="1:14" x14ac:dyDescent="0.2">
      <c r="A19" s="6" t="s">
        <v>601</v>
      </c>
      <c r="B19" s="7"/>
      <c r="C19" s="8">
        <f>C18</f>
        <v>1255</v>
      </c>
      <c r="D19" s="9">
        <f>D18</f>
        <v>7.0500000000000007</v>
      </c>
      <c r="E19" s="9">
        <f>E18</f>
        <v>4.6303000000000001</v>
      </c>
      <c r="F19" s="8">
        <f>F18</f>
        <v>4225476</v>
      </c>
      <c r="G19" s="8">
        <f>G18</f>
        <v>1687689</v>
      </c>
      <c r="H19" s="8">
        <f>H18</f>
        <v>5913165</v>
      </c>
      <c r="I19" s="8">
        <f>I18</f>
        <v>1092000</v>
      </c>
      <c r="J19" s="8">
        <f>J18</f>
        <v>2426877</v>
      </c>
      <c r="K19" s="8">
        <f>K18</f>
        <v>59131</v>
      </c>
      <c r="L19" s="8">
        <f>L18</f>
        <v>44438</v>
      </c>
      <c r="M19" s="8">
        <f>M18</f>
        <v>837698</v>
      </c>
      <c r="N19" s="10">
        <f>N18</f>
        <v>10314178</v>
      </c>
    </row>
    <row r="20" spans="1:14" x14ac:dyDescent="0.2">
      <c r="A20" s="16"/>
      <c r="B20" s="17"/>
      <c r="C20" s="18"/>
      <c r="D20" s="19"/>
      <c r="E20" s="19"/>
      <c r="F20" s="18"/>
      <c r="G20" s="18"/>
      <c r="H20" s="18"/>
      <c r="I20" s="18"/>
      <c r="J20" s="18"/>
      <c r="K20" s="18"/>
      <c r="L20" s="18"/>
      <c r="M20" s="18"/>
      <c r="N20" s="20"/>
    </row>
    <row r="21" spans="1:14" x14ac:dyDescent="0.2">
      <c r="A21" s="6" t="s">
        <v>602</v>
      </c>
      <c r="B21" s="7"/>
      <c r="C21" s="8"/>
      <c r="D21" s="9"/>
      <c r="E21" s="9"/>
      <c r="F21" s="8"/>
      <c r="G21" s="8"/>
      <c r="H21" s="8"/>
      <c r="I21" s="8"/>
      <c r="J21" s="8"/>
      <c r="K21" s="8"/>
      <c r="L21" s="8"/>
      <c r="M21" s="8"/>
      <c r="N21" s="10"/>
    </row>
    <row r="22" spans="1:14" x14ac:dyDescent="0.2">
      <c r="A22" s="6" t="s">
        <v>603</v>
      </c>
      <c r="B22" s="7" t="s">
        <v>6</v>
      </c>
      <c r="C22" s="8" t="s">
        <v>7</v>
      </c>
      <c r="D22" s="9" t="s">
        <v>8</v>
      </c>
      <c r="E22" s="9" t="s">
        <v>9</v>
      </c>
      <c r="F22" s="8" t="s">
        <v>10</v>
      </c>
      <c r="G22" s="8" t="s">
        <v>11</v>
      </c>
      <c r="H22" s="8" t="s">
        <v>12</v>
      </c>
      <c r="I22" s="8" t="s">
        <v>13</v>
      </c>
      <c r="J22" s="8" t="s">
        <v>14</v>
      </c>
      <c r="K22" s="8" t="s">
        <v>15</v>
      </c>
      <c r="L22" s="8" t="s">
        <v>16</v>
      </c>
      <c r="M22" s="8" t="s">
        <v>17</v>
      </c>
      <c r="N22" s="10" t="s">
        <v>18</v>
      </c>
    </row>
    <row r="23" spans="1:14" x14ac:dyDescent="0.2">
      <c r="A23" s="11" t="s">
        <v>597</v>
      </c>
      <c r="B23" s="12"/>
      <c r="C23" s="13"/>
      <c r="D23" s="14"/>
      <c r="E23" s="14"/>
      <c r="F23" s="13"/>
      <c r="G23" s="13"/>
      <c r="H23" s="13"/>
      <c r="I23" s="13"/>
      <c r="J23" s="13"/>
      <c r="K23" s="13"/>
      <c r="L23" s="13"/>
      <c r="M23" s="13"/>
      <c r="N23" s="15"/>
    </row>
    <row r="24" spans="1:14" x14ac:dyDescent="0.2">
      <c r="A24" s="16" t="s">
        <v>598</v>
      </c>
      <c r="B24" s="17"/>
      <c r="C24" s="18">
        <v>1666</v>
      </c>
      <c r="D24" s="19">
        <v>14.831</v>
      </c>
      <c r="E24" s="19">
        <v>7.5727000000000002</v>
      </c>
      <c r="F24" s="18">
        <v>8544258</v>
      </c>
      <c r="G24" s="18">
        <v>2760158</v>
      </c>
      <c r="H24" s="18">
        <v>11304416</v>
      </c>
      <c r="I24" s="18">
        <v>0</v>
      </c>
      <c r="J24" s="18">
        <v>3933936</v>
      </c>
      <c r="K24" s="18">
        <v>113044</v>
      </c>
      <c r="L24" s="18">
        <v>58310</v>
      </c>
      <c r="M24" s="18">
        <v>0</v>
      </c>
      <c r="N24" s="20">
        <v>15296662</v>
      </c>
    </row>
    <row r="25" spans="1:14" x14ac:dyDescent="0.2">
      <c r="A25" s="16" t="s">
        <v>599</v>
      </c>
      <c r="B25" s="17"/>
      <c r="C25" s="18">
        <v>136</v>
      </c>
      <c r="D25" s="19">
        <v>2.1027</v>
      </c>
      <c r="E25" s="19">
        <v>1.0303</v>
      </c>
      <c r="F25" s="18">
        <v>1211382</v>
      </c>
      <c r="G25" s="18">
        <v>375532</v>
      </c>
      <c r="H25" s="18">
        <v>1586914</v>
      </c>
      <c r="I25" s="18">
        <v>0</v>
      </c>
      <c r="J25" s="18">
        <v>552246</v>
      </c>
      <c r="K25" s="18">
        <v>15869</v>
      </c>
      <c r="L25" s="18">
        <v>7344</v>
      </c>
      <c r="M25" s="18">
        <v>0</v>
      </c>
      <c r="N25" s="20">
        <v>2146504</v>
      </c>
    </row>
    <row r="26" spans="1:14" x14ac:dyDescent="0.2">
      <c r="A26" s="16" t="s">
        <v>600</v>
      </c>
      <c r="B26" s="17"/>
      <c r="C26" s="18">
        <v>844</v>
      </c>
      <c r="D26" s="19">
        <v>3.0929000000000002</v>
      </c>
      <c r="E26" s="19">
        <v>1.5985</v>
      </c>
      <c r="F26" s="18">
        <v>1781844</v>
      </c>
      <c r="G26" s="18">
        <v>582634</v>
      </c>
      <c r="H26" s="18">
        <v>2364478</v>
      </c>
      <c r="I26" s="18">
        <v>0</v>
      </c>
      <c r="J26" s="18">
        <v>822839</v>
      </c>
      <c r="K26" s="18">
        <v>23645</v>
      </c>
      <c r="L26" s="18">
        <v>29540</v>
      </c>
      <c r="M26" s="18">
        <v>0</v>
      </c>
      <c r="N26" s="20">
        <v>3216857</v>
      </c>
    </row>
    <row r="27" spans="1:14" x14ac:dyDescent="0.2">
      <c r="A27" s="16" t="s">
        <v>36</v>
      </c>
      <c r="B27" s="17"/>
      <c r="C27" s="18">
        <v>0</v>
      </c>
      <c r="D27" s="19">
        <v>-1.68</v>
      </c>
      <c r="E27" s="19">
        <v>0</v>
      </c>
      <c r="F27" s="18">
        <v>-840000</v>
      </c>
      <c r="G27" s="18">
        <v>0</v>
      </c>
      <c r="H27" s="18">
        <v>-840000</v>
      </c>
      <c r="I27" s="18">
        <v>0</v>
      </c>
      <c r="J27" s="18">
        <v>-292320</v>
      </c>
      <c r="K27" s="18">
        <v>-8400</v>
      </c>
      <c r="L27" s="18">
        <v>0</v>
      </c>
      <c r="M27" s="18">
        <v>0</v>
      </c>
      <c r="N27" s="20">
        <v>-1132320</v>
      </c>
    </row>
    <row r="28" spans="1:14" x14ac:dyDescent="0.2">
      <c r="A28" s="16" t="s">
        <v>37</v>
      </c>
      <c r="B28" s="17"/>
      <c r="C28" s="18">
        <v>0</v>
      </c>
      <c r="D28" s="19">
        <v>0</v>
      </c>
      <c r="E28" s="19">
        <v>0</v>
      </c>
      <c r="F28" s="18">
        <v>0</v>
      </c>
      <c r="G28" s="18">
        <v>0</v>
      </c>
      <c r="H28" s="18">
        <v>0</v>
      </c>
      <c r="I28" s="18">
        <v>840000</v>
      </c>
      <c r="J28" s="18">
        <v>283920</v>
      </c>
      <c r="K28" s="18">
        <v>0</v>
      </c>
      <c r="L28" s="18">
        <v>0</v>
      </c>
      <c r="M28" s="18">
        <v>0</v>
      </c>
      <c r="N28" s="20">
        <v>1123920</v>
      </c>
    </row>
    <row r="29" spans="1:14" x14ac:dyDescent="0.2">
      <c r="A29" s="16" t="s">
        <v>30</v>
      </c>
      <c r="B29" s="17">
        <v>7</v>
      </c>
      <c r="C29" s="18">
        <v>0</v>
      </c>
      <c r="D29" s="19">
        <v>0</v>
      </c>
      <c r="E29" s="19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4215</v>
      </c>
      <c r="N29" s="20">
        <v>4215</v>
      </c>
    </row>
    <row r="30" spans="1:14" x14ac:dyDescent="0.2">
      <c r="A30" s="16" t="s">
        <v>21</v>
      </c>
      <c r="B30" s="17">
        <v>544</v>
      </c>
      <c r="C30" s="18">
        <v>0</v>
      </c>
      <c r="D30" s="19">
        <v>0</v>
      </c>
      <c r="E30" s="19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1023675</v>
      </c>
      <c r="N30" s="20">
        <v>1023675</v>
      </c>
    </row>
    <row r="31" spans="1:14" x14ac:dyDescent="0.2">
      <c r="A31" s="11" t="s">
        <v>24</v>
      </c>
      <c r="B31" s="12"/>
      <c r="C31" s="13">
        <f>SUM(C24:C30)</f>
        <v>2646</v>
      </c>
      <c r="D31" s="14">
        <f>SUM(D24:D30)</f>
        <v>18.346599999999999</v>
      </c>
      <c r="E31" s="14">
        <f>SUM(E24:E30)</f>
        <v>10.201499999999999</v>
      </c>
      <c r="F31" s="13">
        <f>SUM(F24:F30)</f>
        <v>10697484</v>
      </c>
      <c r="G31" s="13">
        <f>SUM(G24:G30)</f>
        <v>3718324</v>
      </c>
      <c r="H31" s="13">
        <f>SUM(H24:H30)</f>
        <v>14415808</v>
      </c>
      <c r="I31" s="13">
        <f>SUM(I24:I30)</f>
        <v>840000</v>
      </c>
      <c r="J31" s="13">
        <f>SUM(J24:J30)</f>
        <v>5300621</v>
      </c>
      <c r="K31" s="13">
        <f>SUM(K24:K30)</f>
        <v>144158</v>
      </c>
      <c r="L31" s="13">
        <f>SUM(L24:L30)</f>
        <v>95194</v>
      </c>
      <c r="M31" s="13">
        <f>SUM(M24:M30)</f>
        <v>1027890</v>
      </c>
      <c r="N31" s="15">
        <f>SUM(N24:N30)</f>
        <v>21679513</v>
      </c>
    </row>
    <row r="32" spans="1:14" x14ac:dyDescent="0.2">
      <c r="A32" s="6" t="s">
        <v>604</v>
      </c>
      <c r="B32" s="7"/>
      <c r="C32" s="8">
        <f>C31</f>
        <v>2646</v>
      </c>
      <c r="D32" s="9">
        <f>D31</f>
        <v>18.346599999999999</v>
      </c>
      <c r="E32" s="9">
        <f>E31</f>
        <v>10.201499999999999</v>
      </c>
      <c r="F32" s="8">
        <f>F31</f>
        <v>10697484</v>
      </c>
      <c r="G32" s="8">
        <f>G31</f>
        <v>3718324</v>
      </c>
      <c r="H32" s="8">
        <f>H31</f>
        <v>14415808</v>
      </c>
      <c r="I32" s="8">
        <f>I31</f>
        <v>840000</v>
      </c>
      <c r="J32" s="8">
        <f>J31</f>
        <v>5300621</v>
      </c>
      <c r="K32" s="8">
        <f>K31</f>
        <v>144158</v>
      </c>
      <c r="L32" s="8">
        <f>L31</f>
        <v>95194</v>
      </c>
      <c r="M32" s="8">
        <f>M31</f>
        <v>1027890</v>
      </c>
      <c r="N32" s="10">
        <f>N31</f>
        <v>21679513</v>
      </c>
    </row>
    <row r="33" spans="1:14" x14ac:dyDescent="0.2">
      <c r="A33" s="16"/>
      <c r="B33" s="17"/>
      <c r="C33" s="18"/>
      <c r="D33" s="19"/>
      <c r="E33" s="19"/>
      <c r="F33" s="18"/>
      <c r="G33" s="18"/>
      <c r="H33" s="18"/>
      <c r="I33" s="18"/>
      <c r="J33" s="18"/>
      <c r="K33" s="18"/>
      <c r="L33" s="18"/>
      <c r="M33" s="18"/>
      <c r="N33" s="20"/>
    </row>
    <row r="34" spans="1:14" x14ac:dyDescent="0.2">
      <c r="A34" s="6" t="s">
        <v>605</v>
      </c>
      <c r="B34" s="7"/>
      <c r="C34" s="8"/>
      <c r="D34" s="9"/>
      <c r="E34" s="9"/>
      <c r="F34" s="8"/>
      <c r="G34" s="8"/>
      <c r="H34" s="8"/>
      <c r="I34" s="8"/>
      <c r="J34" s="8"/>
      <c r="K34" s="8"/>
      <c r="L34" s="8"/>
      <c r="M34" s="8"/>
      <c r="N34" s="10"/>
    </row>
    <row r="35" spans="1:14" x14ac:dyDescent="0.2">
      <c r="A35" s="6" t="s">
        <v>606</v>
      </c>
      <c r="B35" s="7" t="s">
        <v>6</v>
      </c>
      <c r="C35" s="8" t="s">
        <v>7</v>
      </c>
      <c r="D35" s="9" t="s">
        <v>8</v>
      </c>
      <c r="E35" s="9" t="s">
        <v>9</v>
      </c>
      <c r="F35" s="8" t="s">
        <v>10</v>
      </c>
      <c r="G35" s="8" t="s">
        <v>11</v>
      </c>
      <c r="H35" s="8" t="s">
        <v>12</v>
      </c>
      <c r="I35" s="8" t="s">
        <v>13</v>
      </c>
      <c r="J35" s="8" t="s">
        <v>14</v>
      </c>
      <c r="K35" s="8" t="s">
        <v>15</v>
      </c>
      <c r="L35" s="8" t="s">
        <v>16</v>
      </c>
      <c r="M35" s="8" t="s">
        <v>17</v>
      </c>
      <c r="N35" s="10" t="s">
        <v>18</v>
      </c>
    </row>
    <row r="36" spans="1:14" x14ac:dyDescent="0.2">
      <c r="A36" s="11" t="s">
        <v>597</v>
      </c>
      <c r="B36" s="12"/>
      <c r="C36" s="13"/>
      <c r="D36" s="14"/>
      <c r="E36" s="14"/>
      <c r="F36" s="13"/>
      <c r="G36" s="13"/>
      <c r="H36" s="13"/>
      <c r="I36" s="13"/>
      <c r="J36" s="13"/>
      <c r="K36" s="13"/>
      <c r="L36" s="13"/>
      <c r="M36" s="13"/>
      <c r="N36" s="15"/>
    </row>
    <row r="37" spans="1:14" x14ac:dyDescent="0.2">
      <c r="A37" s="16" t="s">
        <v>598</v>
      </c>
      <c r="B37" s="17"/>
      <c r="C37" s="18">
        <v>1029</v>
      </c>
      <c r="D37" s="19">
        <v>9.2653999999999996</v>
      </c>
      <c r="E37" s="19">
        <v>4.6772999999999998</v>
      </c>
      <c r="F37" s="18">
        <v>5337871</v>
      </c>
      <c r="G37" s="18">
        <v>1704820</v>
      </c>
      <c r="H37" s="18">
        <v>7042691</v>
      </c>
      <c r="I37" s="18">
        <v>0</v>
      </c>
      <c r="J37" s="18">
        <v>2450856</v>
      </c>
      <c r="K37" s="18">
        <v>70427</v>
      </c>
      <c r="L37" s="18">
        <v>36015</v>
      </c>
      <c r="M37" s="18">
        <v>0</v>
      </c>
      <c r="N37" s="20">
        <v>9529562</v>
      </c>
    </row>
    <row r="38" spans="1:14" x14ac:dyDescent="0.2">
      <c r="A38" s="16" t="s">
        <v>599</v>
      </c>
      <c r="B38" s="17"/>
      <c r="C38" s="18">
        <v>105</v>
      </c>
      <c r="D38" s="19">
        <v>1.6273</v>
      </c>
      <c r="E38" s="19">
        <v>0.79549999999999998</v>
      </c>
      <c r="F38" s="18">
        <v>937501</v>
      </c>
      <c r="G38" s="18">
        <v>289950</v>
      </c>
      <c r="H38" s="18">
        <v>1227451</v>
      </c>
      <c r="I38" s="18">
        <v>0</v>
      </c>
      <c r="J38" s="18">
        <v>427154</v>
      </c>
      <c r="K38" s="18">
        <v>12275</v>
      </c>
      <c r="L38" s="18">
        <v>5670</v>
      </c>
      <c r="M38" s="18">
        <v>0</v>
      </c>
      <c r="N38" s="20">
        <v>1660275</v>
      </c>
    </row>
    <row r="39" spans="1:14" x14ac:dyDescent="0.2">
      <c r="A39" s="16" t="s">
        <v>600</v>
      </c>
      <c r="B39" s="17"/>
      <c r="C39" s="18">
        <v>791</v>
      </c>
      <c r="D39" s="19">
        <v>2.91</v>
      </c>
      <c r="E39" s="19">
        <v>1.4981</v>
      </c>
      <c r="F39" s="18">
        <v>1676474</v>
      </c>
      <c r="G39" s="18">
        <v>546039</v>
      </c>
      <c r="H39" s="18">
        <v>2222513</v>
      </c>
      <c r="I39" s="18">
        <v>0</v>
      </c>
      <c r="J39" s="18">
        <v>773434</v>
      </c>
      <c r="K39" s="18">
        <v>22225</v>
      </c>
      <c r="L39" s="18">
        <v>27685</v>
      </c>
      <c r="M39" s="18">
        <v>0</v>
      </c>
      <c r="N39" s="20">
        <v>3023632</v>
      </c>
    </row>
    <row r="40" spans="1:14" x14ac:dyDescent="0.2">
      <c r="A40" s="16" t="s">
        <v>36</v>
      </c>
      <c r="B40" s="17"/>
      <c r="C40" s="18">
        <v>0</v>
      </c>
      <c r="D40" s="19">
        <v>-2.1</v>
      </c>
      <c r="E40" s="19">
        <v>0</v>
      </c>
      <c r="F40" s="18">
        <v>-1050000</v>
      </c>
      <c r="G40" s="18">
        <v>0</v>
      </c>
      <c r="H40" s="18">
        <v>-1050000</v>
      </c>
      <c r="I40" s="18">
        <v>0</v>
      </c>
      <c r="J40" s="18">
        <v>-365400</v>
      </c>
      <c r="K40" s="18">
        <v>-10500</v>
      </c>
      <c r="L40" s="18">
        <v>0</v>
      </c>
      <c r="M40" s="18">
        <v>0</v>
      </c>
      <c r="N40" s="20">
        <v>-1415400</v>
      </c>
    </row>
    <row r="41" spans="1:14" x14ac:dyDescent="0.2">
      <c r="A41" s="16" t="s">
        <v>37</v>
      </c>
      <c r="B41" s="17"/>
      <c r="C41" s="18">
        <v>0</v>
      </c>
      <c r="D41" s="19">
        <v>0</v>
      </c>
      <c r="E41" s="19">
        <v>0</v>
      </c>
      <c r="F41" s="18">
        <v>0</v>
      </c>
      <c r="G41" s="18">
        <v>0</v>
      </c>
      <c r="H41" s="18">
        <v>0</v>
      </c>
      <c r="I41" s="18">
        <v>1050000</v>
      </c>
      <c r="J41" s="18">
        <v>354900</v>
      </c>
      <c r="K41" s="18">
        <v>0</v>
      </c>
      <c r="L41" s="18">
        <v>0</v>
      </c>
      <c r="M41" s="18">
        <v>0</v>
      </c>
      <c r="N41" s="20">
        <v>1404900</v>
      </c>
    </row>
    <row r="42" spans="1:14" x14ac:dyDescent="0.2">
      <c r="A42" s="16" t="s">
        <v>30</v>
      </c>
      <c r="B42" s="17">
        <v>7</v>
      </c>
      <c r="C42" s="18">
        <v>0</v>
      </c>
      <c r="D42" s="19">
        <v>0</v>
      </c>
      <c r="E42" s="19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22187</v>
      </c>
      <c r="N42" s="20">
        <v>22187</v>
      </c>
    </row>
    <row r="43" spans="1:14" x14ac:dyDescent="0.2">
      <c r="A43" s="16" t="s">
        <v>20</v>
      </c>
      <c r="B43" s="17">
        <v>8</v>
      </c>
      <c r="C43" s="18">
        <v>0</v>
      </c>
      <c r="D43" s="19">
        <v>0</v>
      </c>
      <c r="E43" s="19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75813</v>
      </c>
      <c r="N43" s="20">
        <v>75813</v>
      </c>
    </row>
    <row r="44" spans="1:14" x14ac:dyDescent="0.2">
      <c r="A44" s="16" t="s">
        <v>21</v>
      </c>
      <c r="B44" s="17">
        <v>544</v>
      </c>
      <c r="C44" s="18">
        <v>0</v>
      </c>
      <c r="D44" s="19">
        <v>0</v>
      </c>
      <c r="E44" s="19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213626</v>
      </c>
      <c r="N44" s="20">
        <v>213626</v>
      </c>
    </row>
    <row r="45" spans="1:14" x14ac:dyDescent="0.2">
      <c r="A45" s="11" t="s">
        <v>24</v>
      </c>
      <c r="B45" s="12"/>
      <c r="C45" s="13">
        <f>SUM(C37:C44)</f>
        <v>1925</v>
      </c>
      <c r="D45" s="14">
        <f>SUM(D37:D44)</f>
        <v>11.7027</v>
      </c>
      <c r="E45" s="14">
        <f>SUM(E37:E44)</f>
        <v>6.9708999999999994</v>
      </c>
      <c r="F45" s="13">
        <f>SUM(F37:F44)</f>
        <v>6901846</v>
      </c>
      <c r="G45" s="13">
        <f>SUM(G37:G44)</f>
        <v>2540809</v>
      </c>
      <c r="H45" s="13">
        <f>SUM(H37:H44)</f>
        <v>9442655</v>
      </c>
      <c r="I45" s="13">
        <f>SUM(I37:I44)</f>
        <v>1050000</v>
      </c>
      <c r="J45" s="13">
        <f>SUM(J37:J44)</f>
        <v>3640944</v>
      </c>
      <c r="K45" s="13">
        <f>SUM(K37:K44)</f>
        <v>94427</v>
      </c>
      <c r="L45" s="13">
        <f>SUM(L37:L44)</f>
        <v>69370</v>
      </c>
      <c r="M45" s="13">
        <f>SUM(M37:M44)</f>
        <v>311626</v>
      </c>
      <c r="N45" s="15">
        <f>SUM(N37:N44)</f>
        <v>14514595</v>
      </c>
    </row>
    <row r="46" spans="1:14" x14ac:dyDescent="0.2">
      <c r="A46" s="6" t="s">
        <v>607</v>
      </c>
      <c r="B46" s="7"/>
      <c r="C46" s="8">
        <f>C45</f>
        <v>1925</v>
      </c>
      <c r="D46" s="9">
        <f>D45</f>
        <v>11.7027</v>
      </c>
      <c r="E46" s="9">
        <f>E45</f>
        <v>6.9708999999999994</v>
      </c>
      <c r="F46" s="8">
        <f>F45</f>
        <v>6901846</v>
      </c>
      <c r="G46" s="8">
        <f>G45</f>
        <v>2540809</v>
      </c>
      <c r="H46" s="8">
        <f>H45</f>
        <v>9442655</v>
      </c>
      <c r="I46" s="8">
        <f>I45</f>
        <v>1050000</v>
      </c>
      <c r="J46" s="8">
        <f>J45</f>
        <v>3640944</v>
      </c>
      <c r="K46" s="8">
        <f>K45</f>
        <v>94427</v>
      </c>
      <c r="L46" s="8">
        <f>L45</f>
        <v>69370</v>
      </c>
      <c r="M46" s="8">
        <f>M45</f>
        <v>311626</v>
      </c>
      <c r="N46" s="10">
        <f>N45</f>
        <v>14514595</v>
      </c>
    </row>
    <row r="47" spans="1:14" x14ac:dyDescent="0.2">
      <c r="A47" s="16"/>
      <c r="B47" s="17"/>
      <c r="C47" s="18"/>
      <c r="D47" s="19"/>
      <c r="E47" s="19"/>
      <c r="F47" s="18"/>
      <c r="G47" s="18"/>
      <c r="H47" s="18"/>
      <c r="I47" s="18"/>
      <c r="J47" s="18"/>
      <c r="K47" s="18"/>
      <c r="L47" s="18"/>
      <c r="M47" s="18"/>
      <c r="N47" s="20"/>
    </row>
    <row r="48" spans="1:14" x14ac:dyDescent="0.2">
      <c r="A48" s="6" t="s">
        <v>608</v>
      </c>
      <c r="B48" s="7"/>
      <c r="C48" s="8"/>
      <c r="D48" s="9"/>
      <c r="E48" s="9"/>
      <c r="F48" s="8"/>
      <c r="G48" s="8"/>
      <c r="H48" s="8"/>
      <c r="I48" s="8"/>
      <c r="J48" s="8"/>
      <c r="K48" s="8"/>
      <c r="L48" s="8"/>
      <c r="M48" s="8"/>
      <c r="N48" s="10"/>
    </row>
    <row r="49" spans="1:14" x14ac:dyDescent="0.2">
      <c r="A49" s="6" t="s">
        <v>609</v>
      </c>
      <c r="B49" s="7" t="s">
        <v>6</v>
      </c>
      <c r="C49" s="8" t="s">
        <v>7</v>
      </c>
      <c r="D49" s="9" t="s">
        <v>8</v>
      </c>
      <c r="E49" s="9" t="s">
        <v>9</v>
      </c>
      <c r="F49" s="8" t="s">
        <v>10</v>
      </c>
      <c r="G49" s="8" t="s">
        <v>11</v>
      </c>
      <c r="H49" s="8" t="s">
        <v>12</v>
      </c>
      <c r="I49" s="8" t="s">
        <v>13</v>
      </c>
      <c r="J49" s="8" t="s">
        <v>14</v>
      </c>
      <c r="K49" s="8" t="s">
        <v>15</v>
      </c>
      <c r="L49" s="8" t="s">
        <v>16</v>
      </c>
      <c r="M49" s="8" t="s">
        <v>17</v>
      </c>
      <c r="N49" s="10" t="s">
        <v>18</v>
      </c>
    </row>
    <row r="50" spans="1:14" x14ac:dyDescent="0.2">
      <c r="A50" s="11" t="s">
        <v>597</v>
      </c>
      <c r="B50" s="12"/>
      <c r="C50" s="13"/>
      <c r="D50" s="14"/>
      <c r="E50" s="14"/>
      <c r="F50" s="13"/>
      <c r="G50" s="13"/>
      <c r="H50" s="13"/>
      <c r="I50" s="13"/>
      <c r="J50" s="13"/>
      <c r="K50" s="13"/>
      <c r="L50" s="13"/>
      <c r="M50" s="13"/>
      <c r="N50" s="15"/>
    </row>
    <row r="51" spans="1:14" x14ac:dyDescent="0.2">
      <c r="A51" s="16" t="s">
        <v>598</v>
      </c>
      <c r="B51" s="17"/>
      <c r="C51" s="18">
        <v>529</v>
      </c>
      <c r="D51" s="19">
        <v>4.8066000000000004</v>
      </c>
      <c r="E51" s="19">
        <v>2.4045000000000001</v>
      </c>
      <c r="F51" s="18">
        <v>2769121</v>
      </c>
      <c r="G51" s="18">
        <v>876411</v>
      </c>
      <c r="H51" s="18">
        <v>3645532</v>
      </c>
      <c r="I51" s="18">
        <v>0</v>
      </c>
      <c r="J51" s="18">
        <v>1268645</v>
      </c>
      <c r="K51" s="18">
        <v>36455</v>
      </c>
      <c r="L51" s="18">
        <v>18515</v>
      </c>
      <c r="M51" s="18">
        <v>0</v>
      </c>
      <c r="N51" s="20">
        <v>4932692</v>
      </c>
    </row>
    <row r="52" spans="1:14" x14ac:dyDescent="0.2">
      <c r="A52" s="16" t="s">
        <v>599</v>
      </c>
      <c r="B52" s="17"/>
      <c r="C52" s="18">
        <v>30</v>
      </c>
      <c r="D52" s="19">
        <v>0.4677</v>
      </c>
      <c r="E52" s="19">
        <v>0.2273</v>
      </c>
      <c r="F52" s="18">
        <v>269446</v>
      </c>
      <c r="G52" s="18">
        <v>82848</v>
      </c>
      <c r="H52" s="18">
        <v>352294</v>
      </c>
      <c r="I52" s="18">
        <v>0</v>
      </c>
      <c r="J52" s="18">
        <v>122598</v>
      </c>
      <c r="K52" s="18">
        <v>3523</v>
      </c>
      <c r="L52" s="18">
        <v>1620</v>
      </c>
      <c r="M52" s="18">
        <v>0</v>
      </c>
      <c r="N52" s="20">
        <v>476512</v>
      </c>
    </row>
    <row r="53" spans="1:14" x14ac:dyDescent="0.2">
      <c r="A53" s="16" t="s">
        <v>600</v>
      </c>
      <c r="B53" s="17"/>
      <c r="C53" s="18">
        <v>165</v>
      </c>
      <c r="D53" s="19">
        <v>0.63629999999999998</v>
      </c>
      <c r="E53" s="19">
        <v>0.3125</v>
      </c>
      <c r="F53" s="18">
        <v>366578</v>
      </c>
      <c r="G53" s="18">
        <v>113903</v>
      </c>
      <c r="H53" s="18">
        <v>480481</v>
      </c>
      <c r="I53" s="18">
        <v>0</v>
      </c>
      <c r="J53" s="18">
        <v>167207</v>
      </c>
      <c r="K53" s="18">
        <v>4805</v>
      </c>
      <c r="L53" s="18">
        <v>5775</v>
      </c>
      <c r="M53" s="18">
        <v>0</v>
      </c>
      <c r="N53" s="20">
        <v>653463</v>
      </c>
    </row>
    <row r="54" spans="1:14" x14ac:dyDescent="0.2">
      <c r="A54" s="16" t="s">
        <v>36</v>
      </c>
      <c r="B54" s="17"/>
      <c r="C54" s="18">
        <v>0</v>
      </c>
      <c r="D54" s="19">
        <v>-1.26</v>
      </c>
      <c r="E54" s="19">
        <v>0</v>
      </c>
      <c r="F54" s="18">
        <v>-630000</v>
      </c>
      <c r="G54" s="18">
        <v>0</v>
      </c>
      <c r="H54" s="18">
        <v>-630000</v>
      </c>
      <c r="I54" s="18">
        <v>0</v>
      </c>
      <c r="J54" s="18">
        <v>-219240</v>
      </c>
      <c r="K54" s="18">
        <v>-6300</v>
      </c>
      <c r="L54" s="18">
        <v>0</v>
      </c>
      <c r="M54" s="18">
        <v>0</v>
      </c>
      <c r="N54" s="20">
        <v>-849240</v>
      </c>
    </row>
    <row r="55" spans="1:14" x14ac:dyDescent="0.2">
      <c r="A55" s="16" t="s">
        <v>37</v>
      </c>
      <c r="B55" s="17"/>
      <c r="C55" s="18">
        <v>0</v>
      </c>
      <c r="D55" s="19">
        <v>0</v>
      </c>
      <c r="E55" s="19">
        <v>0</v>
      </c>
      <c r="F55" s="18">
        <v>0</v>
      </c>
      <c r="G55" s="18">
        <v>0</v>
      </c>
      <c r="H55" s="18">
        <v>0</v>
      </c>
      <c r="I55" s="18">
        <v>630000</v>
      </c>
      <c r="J55" s="18">
        <v>212940</v>
      </c>
      <c r="K55" s="18">
        <v>0</v>
      </c>
      <c r="L55" s="18">
        <v>0</v>
      </c>
      <c r="M55" s="18">
        <v>0</v>
      </c>
      <c r="N55" s="20">
        <v>842940</v>
      </c>
    </row>
    <row r="56" spans="1:14" x14ac:dyDescent="0.2">
      <c r="A56" s="16" t="s">
        <v>30</v>
      </c>
      <c r="B56" s="17">
        <v>7</v>
      </c>
      <c r="C56" s="18">
        <v>0</v>
      </c>
      <c r="D56" s="19">
        <v>0</v>
      </c>
      <c r="E56" s="19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371768</v>
      </c>
      <c r="N56" s="20">
        <v>371768</v>
      </c>
    </row>
    <row r="57" spans="1:14" x14ac:dyDescent="0.2">
      <c r="A57" s="16" t="s">
        <v>20</v>
      </c>
      <c r="B57" s="17">
        <v>8</v>
      </c>
      <c r="C57" s="18">
        <v>0</v>
      </c>
      <c r="D57" s="19">
        <v>0</v>
      </c>
      <c r="E57" s="19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72072</v>
      </c>
      <c r="N57" s="20">
        <v>72072</v>
      </c>
    </row>
    <row r="58" spans="1:14" x14ac:dyDescent="0.2">
      <c r="A58" s="16" t="s">
        <v>21</v>
      </c>
      <c r="B58" s="17">
        <v>544</v>
      </c>
      <c r="C58" s="18">
        <v>0</v>
      </c>
      <c r="D58" s="19">
        <v>0</v>
      </c>
      <c r="E58" s="19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712497</v>
      </c>
      <c r="N58" s="20">
        <v>712497</v>
      </c>
    </row>
    <row r="59" spans="1:14" x14ac:dyDescent="0.2">
      <c r="A59" s="11" t="s">
        <v>24</v>
      </c>
      <c r="B59" s="12"/>
      <c r="C59" s="13">
        <f>SUM(C51:C58)</f>
        <v>724</v>
      </c>
      <c r="D59" s="14">
        <f>SUM(D51:D58)</f>
        <v>4.6506000000000007</v>
      </c>
      <c r="E59" s="14">
        <f>SUM(E51:E58)</f>
        <v>2.9443000000000001</v>
      </c>
      <c r="F59" s="13">
        <f>SUM(F51:F58)</f>
        <v>2775145</v>
      </c>
      <c r="G59" s="13">
        <f>SUM(G51:G58)</f>
        <v>1073162</v>
      </c>
      <c r="H59" s="13">
        <f>SUM(H51:H58)</f>
        <v>3848307</v>
      </c>
      <c r="I59" s="13">
        <f>SUM(I51:I58)</f>
        <v>630000</v>
      </c>
      <c r="J59" s="13">
        <f>SUM(J51:J58)</f>
        <v>1552150</v>
      </c>
      <c r="K59" s="13">
        <f>SUM(K51:K58)</f>
        <v>38483</v>
      </c>
      <c r="L59" s="13">
        <f>SUM(L51:L58)</f>
        <v>25910</v>
      </c>
      <c r="M59" s="13">
        <f>SUM(M51:M58)</f>
        <v>1156337</v>
      </c>
      <c r="N59" s="15">
        <f>SUM(N51:N58)</f>
        <v>7212704</v>
      </c>
    </row>
    <row r="60" spans="1:14" x14ac:dyDescent="0.2">
      <c r="A60" s="6" t="s">
        <v>610</v>
      </c>
      <c r="B60" s="7"/>
      <c r="C60" s="8">
        <f>C59</f>
        <v>724</v>
      </c>
      <c r="D60" s="9">
        <f>D59</f>
        <v>4.6506000000000007</v>
      </c>
      <c r="E60" s="9">
        <f>E59</f>
        <v>2.9443000000000001</v>
      </c>
      <c r="F60" s="8">
        <f>F59</f>
        <v>2775145</v>
      </c>
      <c r="G60" s="8">
        <f>G59</f>
        <v>1073162</v>
      </c>
      <c r="H60" s="8">
        <f>H59</f>
        <v>3848307</v>
      </c>
      <c r="I60" s="8">
        <f>I59</f>
        <v>630000</v>
      </c>
      <c r="J60" s="8">
        <f>J59</f>
        <v>1552150</v>
      </c>
      <c r="K60" s="8">
        <f>K59</f>
        <v>38483</v>
      </c>
      <c r="L60" s="8">
        <f>L59</f>
        <v>25910</v>
      </c>
      <c r="M60" s="8">
        <f>M59</f>
        <v>1156337</v>
      </c>
      <c r="N60" s="10">
        <f>N59</f>
        <v>7212704</v>
      </c>
    </row>
    <row r="61" spans="1:14" x14ac:dyDescent="0.2">
      <c r="A61" s="16"/>
      <c r="B61" s="17"/>
      <c r="C61" s="18"/>
      <c r="D61" s="19"/>
      <c r="E61" s="19"/>
      <c r="F61" s="18"/>
      <c r="G61" s="18"/>
      <c r="H61" s="18"/>
      <c r="I61" s="18"/>
      <c r="J61" s="18"/>
      <c r="K61" s="18"/>
      <c r="L61" s="18"/>
      <c r="M61" s="18"/>
      <c r="N61" s="20"/>
    </row>
    <row r="62" spans="1:14" x14ac:dyDescent="0.2">
      <c r="A62" s="6" t="s">
        <v>611</v>
      </c>
      <c r="B62" s="7"/>
      <c r="C62" s="8"/>
      <c r="D62" s="9"/>
      <c r="E62" s="9"/>
      <c r="F62" s="8"/>
      <c r="G62" s="8"/>
      <c r="H62" s="8"/>
      <c r="I62" s="8"/>
      <c r="J62" s="8"/>
      <c r="K62" s="8"/>
      <c r="L62" s="8"/>
      <c r="M62" s="8"/>
      <c r="N62" s="10"/>
    </row>
    <row r="63" spans="1:14" x14ac:dyDescent="0.2">
      <c r="A63" s="6" t="s">
        <v>612</v>
      </c>
      <c r="B63" s="7" t="s">
        <v>6</v>
      </c>
      <c r="C63" s="8" t="s">
        <v>7</v>
      </c>
      <c r="D63" s="9" t="s">
        <v>8</v>
      </c>
      <c r="E63" s="9" t="s">
        <v>9</v>
      </c>
      <c r="F63" s="8" t="s">
        <v>10</v>
      </c>
      <c r="G63" s="8" t="s">
        <v>11</v>
      </c>
      <c r="H63" s="8" t="s">
        <v>12</v>
      </c>
      <c r="I63" s="8" t="s">
        <v>13</v>
      </c>
      <c r="J63" s="8" t="s">
        <v>14</v>
      </c>
      <c r="K63" s="8" t="s">
        <v>15</v>
      </c>
      <c r="L63" s="8" t="s">
        <v>16</v>
      </c>
      <c r="M63" s="8" t="s">
        <v>17</v>
      </c>
      <c r="N63" s="10" t="s">
        <v>18</v>
      </c>
    </row>
    <row r="64" spans="1:14" x14ac:dyDescent="0.2">
      <c r="A64" s="11" t="s">
        <v>597</v>
      </c>
      <c r="B64" s="12"/>
      <c r="C64" s="13"/>
      <c r="D64" s="14"/>
      <c r="E64" s="14"/>
      <c r="F64" s="13"/>
      <c r="G64" s="13"/>
      <c r="H64" s="13"/>
      <c r="I64" s="13"/>
      <c r="J64" s="13"/>
      <c r="K64" s="13"/>
      <c r="L64" s="13"/>
      <c r="M64" s="13"/>
      <c r="N64" s="15"/>
    </row>
    <row r="65" spans="1:14" x14ac:dyDescent="0.2">
      <c r="A65" s="16" t="s">
        <v>598</v>
      </c>
      <c r="B65" s="17"/>
      <c r="C65" s="18">
        <v>681</v>
      </c>
      <c r="D65" s="19">
        <v>6.1706000000000003</v>
      </c>
      <c r="E65" s="19">
        <v>3.0954999999999999</v>
      </c>
      <c r="F65" s="18">
        <v>3554932</v>
      </c>
      <c r="G65" s="18">
        <v>1128273</v>
      </c>
      <c r="H65" s="18">
        <v>4683205</v>
      </c>
      <c r="I65" s="18">
        <v>0</v>
      </c>
      <c r="J65" s="18">
        <v>1629755</v>
      </c>
      <c r="K65" s="18">
        <v>46832</v>
      </c>
      <c r="L65" s="18">
        <v>23835</v>
      </c>
      <c r="M65" s="18">
        <v>0</v>
      </c>
      <c r="N65" s="20">
        <v>6336795</v>
      </c>
    </row>
    <row r="66" spans="1:14" x14ac:dyDescent="0.2">
      <c r="A66" s="16" t="s">
        <v>599</v>
      </c>
      <c r="B66" s="17"/>
      <c r="C66" s="18">
        <v>28</v>
      </c>
      <c r="D66" s="19">
        <v>0.4365</v>
      </c>
      <c r="E66" s="19">
        <v>0.21210000000000001</v>
      </c>
      <c r="F66" s="18">
        <v>251471</v>
      </c>
      <c r="G66" s="18">
        <v>77308</v>
      </c>
      <c r="H66" s="18">
        <v>328779</v>
      </c>
      <c r="I66" s="18">
        <v>0</v>
      </c>
      <c r="J66" s="18">
        <v>114415</v>
      </c>
      <c r="K66" s="18">
        <v>3288</v>
      </c>
      <c r="L66" s="18">
        <v>1512</v>
      </c>
      <c r="M66" s="18">
        <v>0</v>
      </c>
      <c r="N66" s="20">
        <v>444706</v>
      </c>
    </row>
    <row r="67" spans="1:14" x14ac:dyDescent="0.2">
      <c r="A67" s="16" t="s">
        <v>600</v>
      </c>
      <c r="B67" s="17"/>
      <c r="C67" s="18">
        <v>115</v>
      </c>
      <c r="D67" s="19">
        <v>0.44519999999999998</v>
      </c>
      <c r="E67" s="19">
        <v>0.21779999999999999</v>
      </c>
      <c r="F67" s="18">
        <v>256483</v>
      </c>
      <c r="G67" s="18">
        <v>79385</v>
      </c>
      <c r="H67" s="18">
        <v>335868</v>
      </c>
      <c r="I67" s="18">
        <v>0</v>
      </c>
      <c r="J67" s="18">
        <v>116882</v>
      </c>
      <c r="K67" s="18">
        <v>3359</v>
      </c>
      <c r="L67" s="18">
        <v>4025</v>
      </c>
      <c r="M67" s="18">
        <v>0</v>
      </c>
      <c r="N67" s="20">
        <v>456775</v>
      </c>
    </row>
    <row r="68" spans="1:14" x14ac:dyDescent="0.2">
      <c r="A68" s="16" t="s">
        <v>36</v>
      </c>
      <c r="B68" s="17"/>
      <c r="C68" s="18">
        <v>0</v>
      </c>
      <c r="D68" s="19">
        <v>-1.76</v>
      </c>
      <c r="E68" s="19">
        <v>0</v>
      </c>
      <c r="F68" s="18">
        <v>-882000</v>
      </c>
      <c r="G68" s="18">
        <v>0</v>
      </c>
      <c r="H68" s="18">
        <v>-882000</v>
      </c>
      <c r="I68" s="18">
        <v>0</v>
      </c>
      <c r="J68" s="18">
        <v>-306936</v>
      </c>
      <c r="K68" s="18">
        <v>-8820</v>
      </c>
      <c r="L68" s="18">
        <v>0</v>
      </c>
      <c r="M68" s="18">
        <v>0</v>
      </c>
      <c r="N68" s="20">
        <v>-1188936</v>
      </c>
    </row>
    <row r="69" spans="1:14" x14ac:dyDescent="0.2">
      <c r="A69" s="16" t="s">
        <v>37</v>
      </c>
      <c r="B69" s="17"/>
      <c r="C69" s="18">
        <v>0</v>
      </c>
      <c r="D69" s="19">
        <v>0</v>
      </c>
      <c r="E69" s="19">
        <v>0</v>
      </c>
      <c r="F69" s="18">
        <v>0</v>
      </c>
      <c r="G69" s="18">
        <v>0</v>
      </c>
      <c r="H69" s="18">
        <v>0</v>
      </c>
      <c r="I69" s="18">
        <v>882000</v>
      </c>
      <c r="J69" s="18">
        <v>298116</v>
      </c>
      <c r="K69" s="18">
        <v>0</v>
      </c>
      <c r="L69" s="18">
        <v>0</v>
      </c>
      <c r="M69" s="18">
        <v>0</v>
      </c>
      <c r="N69" s="20">
        <v>1180116</v>
      </c>
    </row>
    <row r="70" spans="1:14" x14ac:dyDescent="0.2">
      <c r="A70" s="16" t="s">
        <v>30</v>
      </c>
      <c r="B70" s="17">
        <v>7</v>
      </c>
      <c r="C70" s="18">
        <v>0</v>
      </c>
      <c r="D70" s="19">
        <v>0</v>
      </c>
      <c r="E70" s="19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150000</v>
      </c>
      <c r="N70" s="20">
        <v>150000</v>
      </c>
    </row>
    <row r="71" spans="1:14" x14ac:dyDescent="0.2">
      <c r="A71" s="16" t="s">
        <v>20</v>
      </c>
      <c r="B71" s="17">
        <v>8</v>
      </c>
      <c r="C71" s="18">
        <v>0</v>
      </c>
      <c r="D71" s="19">
        <v>0</v>
      </c>
      <c r="E71" s="19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53000</v>
      </c>
      <c r="N71" s="20">
        <v>53000</v>
      </c>
    </row>
    <row r="72" spans="1:14" x14ac:dyDescent="0.2">
      <c r="A72" s="16" t="s">
        <v>21</v>
      </c>
      <c r="B72" s="17">
        <v>544</v>
      </c>
      <c r="C72" s="18">
        <v>0</v>
      </c>
      <c r="D72" s="19">
        <v>0</v>
      </c>
      <c r="E72" s="19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284284</v>
      </c>
      <c r="N72" s="20">
        <v>284284</v>
      </c>
    </row>
    <row r="73" spans="1:14" x14ac:dyDescent="0.2">
      <c r="A73" s="11" t="s">
        <v>24</v>
      </c>
      <c r="B73" s="12"/>
      <c r="C73" s="13">
        <f>SUM(C65:C72)</f>
        <v>824</v>
      </c>
      <c r="D73" s="14">
        <f>SUM(D65:D72)</f>
        <v>5.2923</v>
      </c>
      <c r="E73" s="14">
        <f>SUM(E65:E72)</f>
        <v>3.5253999999999999</v>
      </c>
      <c r="F73" s="13">
        <f>SUM(F65:F72)</f>
        <v>3180886</v>
      </c>
      <c r="G73" s="13">
        <f>SUM(G65:G72)</f>
        <v>1284966</v>
      </c>
      <c r="H73" s="13">
        <f>SUM(H65:H72)</f>
        <v>4465852</v>
      </c>
      <c r="I73" s="13">
        <f>SUM(I65:I72)</f>
        <v>882000</v>
      </c>
      <c r="J73" s="13">
        <f>SUM(J65:J72)</f>
        <v>1852232</v>
      </c>
      <c r="K73" s="13">
        <f>SUM(K65:K72)</f>
        <v>44659</v>
      </c>
      <c r="L73" s="13">
        <f>SUM(L65:L72)</f>
        <v>29372</v>
      </c>
      <c r="M73" s="13">
        <f>SUM(M65:M72)</f>
        <v>487284</v>
      </c>
      <c r="N73" s="15">
        <f>SUM(N65:N72)</f>
        <v>7716740</v>
      </c>
    </row>
    <row r="74" spans="1:14" x14ac:dyDescent="0.2">
      <c r="A74" s="6" t="s">
        <v>613</v>
      </c>
      <c r="B74" s="7"/>
      <c r="C74" s="8">
        <f>C73</f>
        <v>824</v>
      </c>
      <c r="D74" s="9">
        <f>D73</f>
        <v>5.2923</v>
      </c>
      <c r="E74" s="9">
        <f>E73</f>
        <v>3.5253999999999999</v>
      </c>
      <c r="F74" s="8">
        <f>F73</f>
        <v>3180886</v>
      </c>
      <c r="G74" s="8">
        <f>G73</f>
        <v>1284966</v>
      </c>
      <c r="H74" s="8">
        <f>H73</f>
        <v>4465852</v>
      </c>
      <c r="I74" s="8">
        <f>I73</f>
        <v>882000</v>
      </c>
      <c r="J74" s="8">
        <f>J73</f>
        <v>1852232</v>
      </c>
      <c r="K74" s="8">
        <f>K73</f>
        <v>44659</v>
      </c>
      <c r="L74" s="8">
        <f>L73</f>
        <v>29372</v>
      </c>
      <c r="M74" s="8">
        <f>M73</f>
        <v>487284</v>
      </c>
      <c r="N74" s="10">
        <f>N73</f>
        <v>7716740</v>
      </c>
    </row>
    <row r="75" spans="1:14" x14ac:dyDescent="0.2">
      <c r="A75" s="16"/>
      <c r="B75" s="17"/>
      <c r="C75" s="18"/>
      <c r="D75" s="19"/>
      <c r="E75" s="19"/>
      <c r="F75" s="18"/>
      <c r="G75" s="18"/>
      <c r="H75" s="18"/>
      <c r="I75" s="18"/>
      <c r="J75" s="18"/>
      <c r="K75" s="18"/>
      <c r="L75" s="18"/>
      <c r="M75" s="18"/>
      <c r="N75" s="20"/>
    </row>
    <row r="76" spans="1:14" x14ac:dyDescent="0.2">
      <c r="A76" s="6" t="s">
        <v>614</v>
      </c>
      <c r="B76" s="7"/>
      <c r="C76" s="8"/>
      <c r="D76" s="9"/>
      <c r="E76" s="9"/>
      <c r="F76" s="8"/>
      <c r="G76" s="8"/>
      <c r="H76" s="8"/>
      <c r="I76" s="8"/>
      <c r="J76" s="8"/>
      <c r="K76" s="8"/>
      <c r="L76" s="8"/>
      <c r="M76" s="8"/>
      <c r="N76" s="10"/>
    </row>
    <row r="77" spans="1:14" x14ac:dyDescent="0.2">
      <c r="A77" s="6" t="s">
        <v>615</v>
      </c>
      <c r="B77" s="7" t="s">
        <v>6</v>
      </c>
      <c r="C77" s="8" t="s">
        <v>7</v>
      </c>
      <c r="D77" s="9" t="s">
        <v>8</v>
      </c>
      <c r="E77" s="9" t="s">
        <v>9</v>
      </c>
      <c r="F77" s="8" t="s">
        <v>10</v>
      </c>
      <c r="G77" s="8" t="s">
        <v>11</v>
      </c>
      <c r="H77" s="8" t="s">
        <v>12</v>
      </c>
      <c r="I77" s="8" t="s">
        <v>13</v>
      </c>
      <c r="J77" s="8" t="s">
        <v>14</v>
      </c>
      <c r="K77" s="8" t="s">
        <v>15</v>
      </c>
      <c r="L77" s="8" t="s">
        <v>16</v>
      </c>
      <c r="M77" s="8" t="s">
        <v>17</v>
      </c>
      <c r="N77" s="10" t="s">
        <v>18</v>
      </c>
    </row>
    <row r="78" spans="1:14" x14ac:dyDescent="0.2">
      <c r="A78" s="11" t="s">
        <v>597</v>
      </c>
      <c r="B78" s="12"/>
      <c r="C78" s="13"/>
      <c r="D78" s="14"/>
      <c r="E78" s="14"/>
      <c r="F78" s="13"/>
      <c r="G78" s="13"/>
      <c r="H78" s="13"/>
      <c r="I78" s="13"/>
      <c r="J78" s="13"/>
      <c r="K78" s="13"/>
      <c r="L78" s="13"/>
      <c r="M78" s="13"/>
      <c r="N78" s="15"/>
    </row>
    <row r="79" spans="1:14" x14ac:dyDescent="0.2">
      <c r="A79" s="16" t="s">
        <v>598</v>
      </c>
      <c r="B79" s="17"/>
      <c r="C79" s="18">
        <v>801</v>
      </c>
      <c r="D79" s="19">
        <v>7.2422000000000004</v>
      </c>
      <c r="E79" s="19">
        <v>3.6408999999999998</v>
      </c>
      <c r="F79" s="18">
        <v>4172289</v>
      </c>
      <c r="G79" s="18">
        <v>1327064</v>
      </c>
      <c r="H79" s="18">
        <v>5499353</v>
      </c>
      <c r="I79" s="18">
        <v>0</v>
      </c>
      <c r="J79" s="18">
        <v>1913776</v>
      </c>
      <c r="K79" s="18">
        <v>54994</v>
      </c>
      <c r="L79" s="18">
        <v>28035</v>
      </c>
      <c r="M79" s="18">
        <v>0</v>
      </c>
      <c r="N79" s="20">
        <v>7441164</v>
      </c>
    </row>
    <row r="80" spans="1:14" x14ac:dyDescent="0.2">
      <c r="A80" s="16" t="s">
        <v>599</v>
      </c>
      <c r="B80" s="17"/>
      <c r="C80" s="18">
        <v>53</v>
      </c>
      <c r="D80" s="19">
        <v>0.82469999999999999</v>
      </c>
      <c r="E80" s="19">
        <v>0.40150000000000002</v>
      </c>
      <c r="F80" s="18">
        <v>475116</v>
      </c>
      <c r="G80" s="18">
        <v>146342</v>
      </c>
      <c r="H80" s="18">
        <v>621458</v>
      </c>
      <c r="I80" s="18">
        <v>0</v>
      </c>
      <c r="J80" s="18">
        <v>216268</v>
      </c>
      <c r="K80" s="18">
        <v>6215</v>
      </c>
      <c r="L80" s="18">
        <v>2862</v>
      </c>
      <c r="M80" s="18">
        <v>0</v>
      </c>
      <c r="N80" s="20">
        <v>840588</v>
      </c>
    </row>
    <row r="81" spans="1:14" x14ac:dyDescent="0.2">
      <c r="A81" s="16" t="s">
        <v>600</v>
      </c>
      <c r="B81" s="17"/>
      <c r="C81" s="18">
        <v>498</v>
      </c>
      <c r="D81" s="19">
        <v>1.8725000000000001</v>
      </c>
      <c r="E81" s="19">
        <v>0.94320000000000004</v>
      </c>
      <c r="F81" s="18">
        <v>1078762</v>
      </c>
      <c r="G81" s="18">
        <v>343785</v>
      </c>
      <c r="H81" s="18">
        <v>1422547</v>
      </c>
      <c r="I81" s="18">
        <v>0</v>
      </c>
      <c r="J81" s="18">
        <v>495046</v>
      </c>
      <c r="K81" s="18">
        <v>14225</v>
      </c>
      <c r="L81" s="18">
        <v>17430</v>
      </c>
      <c r="M81" s="18">
        <v>0</v>
      </c>
      <c r="N81" s="20">
        <v>1935023</v>
      </c>
    </row>
    <row r="82" spans="1:14" x14ac:dyDescent="0.2">
      <c r="A82" s="16" t="s">
        <v>36</v>
      </c>
      <c r="B82" s="17"/>
      <c r="C82" s="18">
        <v>0</v>
      </c>
      <c r="D82" s="19">
        <v>-2</v>
      </c>
      <c r="E82" s="19">
        <v>0</v>
      </c>
      <c r="F82" s="18">
        <v>-998886</v>
      </c>
      <c r="G82" s="18">
        <v>0</v>
      </c>
      <c r="H82" s="18">
        <v>-998886</v>
      </c>
      <c r="I82" s="18">
        <v>0</v>
      </c>
      <c r="J82" s="18">
        <v>-347613</v>
      </c>
      <c r="K82" s="18">
        <v>-9989</v>
      </c>
      <c r="L82" s="18">
        <v>0</v>
      </c>
      <c r="M82" s="18">
        <v>0</v>
      </c>
      <c r="N82" s="20">
        <v>-1346499</v>
      </c>
    </row>
    <row r="83" spans="1:14" x14ac:dyDescent="0.2">
      <c r="A83" s="16" t="s">
        <v>37</v>
      </c>
      <c r="B83" s="17"/>
      <c r="C83" s="18">
        <v>0</v>
      </c>
      <c r="D83" s="19">
        <v>0</v>
      </c>
      <c r="E83" s="19">
        <v>0</v>
      </c>
      <c r="F83" s="18">
        <v>0</v>
      </c>
      <c r="G83" s="18">
        <v>0</v>
      </c>
      <c r="H83" s="18">
        <v>0</v>
      </c>
      <c r="I83" s="18">
        <v>998886</v>
      </c>
      <c r="J83" s="18">
        <v>337624</v>
      </c>
      <c r="K83" s="18">
        <v>0</v>
      </c>
      <c r="L83" s="18">
        <v>0</v>
      </c>
      <c r="M83" s="18">
        <v>0</v>
      </c>
      <c r="N83" s="20">
        <v>1336510</v>
      </c>
    </row>
    <row r="84" spans="1:14" x14ac:dyDescent="0.2">
      <c r="A84" s="16" t="s">
        <v>30</v>
      </c>
      <c r="B84" s="17">
        <v>7</v>
      </c>
      <c r="C84" s="18">
        <v>0</v>
      </c>
      <c r="D84" s="19">
        <v>0</v>
      </c>
      <c r="E84" s="19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105660</v>
      </c>
      <c r="N84" s="20">
        <v>105660</v>
      </c>
    </row>
    <row r="85" spans="1:14" x14ac:dyDescent="0.2">
      <c r="A85" s="16" t="s">
        <v>20</v>
      </c>
      <c r="B85" s="17">
        <v>8</v>
      </c>
      <c r="C85" s="18">
        <v>0</v>
      </c>
      <c r="D85" s="19">
        <v>0</v>
      </c>
      <c r="E85" s="19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155340</v>
      </c>
      <c r="N85" s="20">
        <v>155340</v>
      </c>
    </row>
    <row r="86" spans="1:14" x14ac:dyDescent="0.2">
      <c r="A86" s="16" t="s">
        <v>21</v>
      </c>
      <c r="B86" s="17">
        <v>544</v>
      </c>
      <c r="C86" s="18">
        <v>0</v>
      </c>
      <c r="D86" s="19">
        <v>0</v>
      </c>
      <c r="E86" s="19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342708</v>
      </c>
      <c r="N86" s="20">
        <v>342708</v>
      </c>
    </row>
    <row r="87" spans="1:14" x14ac:dyDescent="0.2">
      <c r="A87" s="11" t="s">
        <v>24</v>
      </c>
      <c r="B87" s="12"/>
      <c r="C87" s="13">
        <f>SUM(C79:C86)</f>
        <v>1352</v>
      </c>
      <c r="D87" s="14">
        <f>SUM(D79:D86)</f>
        <v>7.9394000000000009</v>
      </c>
      <c r="E87" s="14">
        <f>SUM(E79:E86)</f>
        <v>4.9855999999999998</v>
      </c>
      <c r="F87" s="13">
        <f>SUM(F79:F86)</f>
        <v>4727281</v>
      </c>
      <c r="G87" s="13">
        <f>SUM(G79:G86)</f>
        <v>1817191</v>
      </c>
      <c r="H87" s="13">
        <f>SUM(H79:H86)</f>
        <v>6544472</v>
      </c>
      <c r="I87" s="13">
        <f>SUM(I79:I86)</f>
        <v>998886</v>
      </c>
      <c r="J87" s="13">
        <f>SUM(J79:J86)</f>
        <v>2615101</v>
      </c>
      <c r="K87" s="13">
        <f>SUM(K79:K86)</f>
        <v>65445</v>
      </c>
      <c r="L87" s="13">
        <f>SUM(L79:L86)</f>
        <v>48327</v>
      </c>
      <c r="M87" s="13">
        <f>SUM(M79:M86)</f>
        <v>603708</v>
      </c>
      <c r="N87" s="15">
        <f>SUM(N79:N86)</f>
        <v>10810494</v>
      </c>
    </row>
    <row r="88" spans="1:14" x14ac:dyDescent="0.2">
      <c r="A88" s="6" t="s">
        <v>616</v>
      </c>
      <c r="B88" s="7"/>
      <c r="C88" s="8">
        <f>C87</f>
        <v>1352</v>
      </c>
      <c r="D88" s="9">
        <f>D87</f>
        <v>7.9394000000000009</v>
      </c>
      <c r="E88" s="9">
        <f>E87</f>
        <v>4.9855999999999998</v>
      </c>
      <c r="F88" s="8">
        <f>F87</f>
        <v>4727281</v>
      </c>
      <c r="G88" s="8">
        <f>G87</f>
        <v>1817191</v>
      </c>
      <c r="H88" s="8">
        <f>H87</f>
        <v>6544472</v>
      </c>
      <c r="I88" s="8">
        <f>I87</f>
        <v>998886</v>
      </c>
      <c r="J88" s="8">
        <f>J87</f>
        <v>2615101</v>
      </c>
      <c r="K88" s="8">
        <f>K87</f>
        <v>65445</v>
      </c>
      <c r="L88" s="8">
        <f>L87</f>
        <v>48327</v>
      </c>
      <c r="M88" s="8">
        <f>M87</f>
        <v>603708</v>
      </c>
      <c r="N88" s="10">
        <f>N87</f>
        <v>10810494</v>
      </c>
    </row>
    <row r="89" spans="1:14" x14ac:dyDescent="0.2">
      <c r="A89" s="16"/>
      <c r="B89" s="17"/>
      <c r="C89" s="18"/>
      <c r="D89" s="19"/>
      <c r="E89" s="19"/>
      <c r="F89" s="18"/>
      <c r="G89" s="18"/>
      <c r="H89" s="18"/>
      <c r="I89" s="18"/>
      <c r="J89" s="18"/>
      <c r="K89" s="18"/>
      <c r="L89" s="18"/>
      <c r="M89" s="18"/>
      <c r="N89" s="20"/>
    </row>
    <row r="90" spans="1:14" x14ac:dyDescent="0.2">
      <c r="A90" s="6" t="s">
        <v>617</v>
      </c>
      <c r="B90" s="7"/>
      <c r="C90" s="8"/>
      <c r="D90" s="9"/>
      <c r="E90" s="9"/>
      <c r="F90" s="8"/>
      <c r="G90" s="8"/>
      <c r="H90" s="8"/>
      <c r="I90" s="8"/>
      <c r="J90" s="8"/>
      <c r="K90" s="8"/>
      <c r="L90" s="8"/>
      <c r="M90" s="8"/>
      <c r="N90" s="10"/>
    </row>
    <row r="91" spans="1:14" x14ac:dyDescent="0.2">
      <c r="A91" s="6" t="s">
        <v>618</v>
      </c>
      <c r="B91" s="7" t="s">
        <v>6</v>
      </c>
      <c r="C91" s="8" t="s">
        <v>7</v>
      </c>
      <c r="D91" s="9" t="s">
        <v>8</v>
      </c>
      <c r="E91" s="9" t="s">
        <v>9</v>
      </c>
      <c r="F91" s="8" t="s">
        <v>10</v>
      </c>
      <c r="G91" s="8" t="s">
        <v>11</v>
      </c>
      <c r="H91" s="8" t="s">
        <v>12</v>
      </c>
      <c r="I91" s="8" t="s">
        <v>13</v>
      </c>
      <c r="J91" s="8" t="s">
        <v>14</v>
      </c>
      <c r="K91" s="8" t="s">
        <v>15</v>
      </c>
      <c r="L91" s="8" t="s">
        <v>16</v>
      </c>
      <c r="M91" s="8" t="s">
        <v>17</v>
      </c>
      <c r="N91" s="10" t="s">
        <v>18</v>
      </c>
    </row>
    <row r="92" spans="1:14" x14ac:dyDescent="0.2">
      <c r="A92" s="11" t="s">
        <v>597</v>
      </c>
      <c r="B92" s="12"/>
      <c r="C92" s="13"/>
      <c r="D92" s="14"/>
      <c r="E92" s="14"/>
      <c r="F92" s="13"/>
      <c r="G92" s="13"/>
      <c r="H92" s="13"/>
      <c r="I92" s="13"/>
      <c r="J92" s="13"/>
      <c r="K92" s="13"/>
      <c r="L92" s="13"/>
      <c r="M92" s="13"/>
      <c r="N92" s="15"/>
    </row>
    <row r="93" spans="1:14" x14ac:dyDescent="0.2">
      <c r="A93" s="16" t="s">
        <v>598</v>
      </c>
      <c r="B93" s="17"/>
      <c r="C93" s="18">
        <v>1023</v>
      </c>
      <c r="D93" s="19">
        <v>9.2124000000000006</v>
      </c>
      <c r="E93" s="19">
        <v>4.6500000000000004</v>
      </c>
      <c r="F93" s="18">
        <v>5307337</v>
      </c>
      <c r="G93" s="18">
        <v>1694869</v>
      </c>
      <c r="H93" s="18">
        <v>7002206</v>
      </c>
      <c r="I93" s="18">
        <v>0</v>
      </c>
      <c r="J93" s="18">
        <v>2436768</v>
      </c>
      <c r="K93" s="18">
        <v>70022</v>
      </c>
      <c r="L93" s="18">
        <v>35805</v>
      </c>
      <c r="M93" s="18">
        <v>0</v>
      </c>
      <c r="N93" s="20">
        <v>9474779</v>
      </c>
    </row>
    <row r="94" spans="1:14" x14ac:dyDescent="0.2">
      <c r="A94" s="16" t="s">
        <v>599</v>
      </c>
      <c r="B94" s="17"/>
      <c r="C94" s="18">
        <v>321</v>
      </c>
      <c r="D94" s="19">
        <v>4.8929</v>
      </c>
      <c r="E94" s="19">
        <v>2.4318</v>
      </c>
      <c r="F94" s="18">
        <v>2818839</v>
      </c>
      <c r="G94" s="18">
        <v>886362</v>
      </c>
      <c r="H94" s="18">
        <v>3705201</v>
      </c>
      <c r="I94" s="18">
        <v>0</v>
      </c>
      <c r="J94" s="18">
        <v>1289410</v>
      </c>
      <c r="K94" s="18">
        <v>37052</v>
      </c>
      <c r="L94" s="18">
        <v>17334</v>
      </c>
      <c r="M94" s="18">
        <v>0</v>
      </c>
      <c r="N94" s="20">
        <v>5011945</v>
      </c>
    </row>
    <row r="95" spans="1:14" x14ac:dyDescent="0.2">
      <c r="A95" s="16" t="s">
        <v>600</v>
      </c>
      <c r="B95" s="17"/>
      <c r="C95" s="18">
        <v>889</v>
      </c>
      <c r="D95" s="19">
        <v>3.2471000000000001</v>
      </c>
      <c r="E95" s="19">
        <v>1.6837</v>
      </c>
      <c r="F95" s="18">
        <v>1870680</v>
      </c>
      <c r="G95" s="18">
        <v>613688</v>
      </c>
      <c r="H95" s="18">
        <v>2484368</v>
      </c>
      <c r="I95" s="18">
        <v>0</v>
      </c>
      <c r="J95" s="18">
        <v>864560</v>
      </c>
      <c r="K95" s="18">
        <v>24844</v>
      </c>
      <c r="L95" s="18">
        <v>31115</v>
      </c>
      <c r="M95" s="18">
        <v>0</v>
      </c>
      <c r="N95" s="20">
        <v>3380043</v>
      </c>
    </row>
    <row r="96" spans="1:14" x14ac:dyDescent="0.2">
      <c r="A96" s="16" t="s">
        <v>30</v>
      </c>
      <c r="B96" s="17">
        <v>7</v>
      </c>
      <c r="C96" s="18">
        <v>0</v>
      </c>
      <c r="D96" s="19">
        <v>0</v>
      </c>
      <c r="E96" s="19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78513</v>
      </c>
      <c r="N96" s="20">
        <v>78513</v>
      </c>
    </row>
    <row r="97" spans="1:14" x14ac:dyDescent="0.2">
      <c r="A97" s="16" t="s">
        <v>21</v>
      </c>
      <c r="B97" s="17">
        <v>544</v>
      </c>
      <c r="C97" s="18">
        <v>0</v>
      </c>
      <c r="D97" s="19">
        <v>0</v>
      </c>
      <c r="E97" s="19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1038000</v>
      </c>
      <c r="N97" s="20">
        <v>1038000</v>
      </c>
    </row>
    <row r="98" spans="1:14" x14ac:dyDescent="0.2">
      <c r="A98" s="11" t="s">
        <v>24</v>
      </c>
      <c r="B98" s="12"/>
      <c r="C98" s="13">
        <f>SUM(C93:C97)</f>
        <v>2233</v>
      </c>
      <c r="D98" s="14">
        <f>SUM(D93:D97)</f>
        <v>17.352399999999999</v>
      </c>
      <c r="E98" s="14">
        <f>SUM(E93:E97)</f>
        <v>8.7654999999999994</v>
      </c>
      <c r="F98" s="13">
        <f>SUM(F93:F97)</f>
        <v>9996856</v>
      </c>
      <c r="G98" s="13">
        <f>SUM(G93:G97)</f>
        <v>3194919</v>
      </c>
      <c r="H98" s="13">
        <f>SUM(H93:H97)</f>
        <v>13191775</v>
      </c>
      <c r="I98" s="13">
        <f>SUM(I93:I97)</f>
        <v>0</v>
      </c>
      <c r="J98" s="13">
        <f>SUM(J93:J97)</f>
        <v>4590738</v>
      </c>
      <c r="K98" s="13">
        <f>SUM(K93:K97)</f>
        <v>131918</v>
      </c>
      <c r="L98" s="13">
        <f>SUM(L93:L97)</f>
        <v>84254</v>
      </c>
      <c r="M98" s="13">
        <f>SUM(M93:M97)</f>
        <v>1116513</v>
      </c>
      <c r="N98" s="15">
        <f>SUM(N93:N97)</f>
        <v>18983280</v>
      </c>
    </row>
    <row r="99" spans="1:14" x14ac:dyDescent="0.2">
      <c r="A99" s="6" t="s">
        <v>619</v>
      </c>
      <c r="B99" s="7"/>
      <c r="C99" s="8">
        <f>C98</f>
        <v>2233</v>
      </c>
      <c r="D99" s="9">
        <f>D98</f>
        <v>17.352399999999999</v>
      </c>
      <c r="E99" s="9">
        <f>E98</f>
        <v>8.7654999999999994</v>
      </c>
      <c r="F99" s="8">
        <f>F98</f>
        <v>9996856</v>
      </c>
      <c r="G99" s="8">
        <f>G98</f>
        <v>3194919</v>
      </c>
      <c r="H99" s="8">
        <f>H98</f>
        <v>13191775</v>
      </c>
      <c r="I99" s="8">
        <f>I98</f>
        <v>0</v>
      </c>
      <c r="J99" s="8">
        <f>J98</f>
        <v>4590738</v>
      </c>
      <c r="K99" s="8">
        <f>K98</f>
        <v>131918</v>
      </c>
      <c r="L99" s="8">
        <f>L98</f>
        <v>84254</v>
      </c>
      <c r="M99" s="8">
        <f>M98</f>
        <v>1116513</v>
      </c>
      <c r="N99" s="10">
        <f>N98</f>
        <v>18983280</v>
      </c>
    </row>
    <row r="100" spans="1:14" x14ac:dyDescent="0.2">
      <c r="A100" s="16"/>
      <c r="B100" s="17"/>
      <c r="C100" s="18"/>
      <c r="D100" s="19"/>
      <c r="E100" s="19"/>
      <c r="F100" s="18"/>
      <c r="G100" s="18"/>
      <c r="H100" s="18"/>
      <c r="I100" s="18"/>
      <c r="J100" s="18"/>
      <c r="K100" s="18"/>
      <c r="L100" s="18"/>
      <c r="M100" s="18"/>
      <c r="N100" s="20"/>
    </row>
    <row r="101" spans="1:14" x14ac:dyDescent="0.2">
      <c r="A101" s="6" t="s">
        <v>620</v>
      </c>
      <c r="B101" s="7"/>
      <c r="C101" s="8"/>
      <c r="D101" s="9"/>
      <c r="E101" s="9"/>
      <c r="F101" s="8"/>
      <c r="G101" s="8"/>
      <c r="H101" s="8"/>
      <c r="I101" s="8"/>
      <c r="J101" s="8"/>
      <c r="K101" s="8"/>
      <c r="L101" s="8"/>
      <c r="M101" s="8"/>
      <c r="N101" s="10"/>
    </row>
    <row r="102" spans="1:14" x14ac:dyDescent="0.2">
      <c r="A102" s="6" t="s">
        <v>621</v>
      </c>
      <c r="B102" s="7" t="s">
        <v>6</v>
      </c>
      <c r="C102" s="8" t="s">
        <v>7</v>
      </c>
      <c r="D102" s="9" t="s">
        <v>8</v>
      </c>
      <c r="E102" s="9" t="s">
        <v>9</v>
      </c>
      <c r="F102" s="8" t="s">
        <v>10</v>
      </c>
      <c r="G102" s="8" t="s">
        <v>11</v>
      </c>
      <c r="H102" s="8" t="s">
        <v>12</v>
      </c>
      <c r="I102" s="8" t="s">
        <v>13</v>
      </c>
      <c r="J102" s="8" t="s">
        <v>14</v>
      </c>
      <c r="K102" s="8" t="s">
        <v>15</v>
      </c>
      <c r="L102" s="8" t="s">
        <v>16</v>
      </c>
      <c r="M102" s="8" t="s">
        <v>17</v>
      </c>
      <c r="N102" s="10" t="s">
        <v>18</v>
      </c>
    </row>
    <row r="103" spans="1:14" x14ac:dyDescent="0.2">
      <c r="A103" s="11" t="s">
        <v>597</v>
      </c>
      <c r="B103" s="12"/>
      <c r="C103" s="13"/>
      <c r="D103" s="14"/>
      <c r="E103" s="14"/>
      <c r="F103" s="13"/>
      <c r="G103" s="13"/>
      <c r="H103" s="13"/>
      <c r="I103" s="13"/>
      <c r="J103" s="13"/>
      <c r="K103" s="13"/>
      <c r="L103" s="13"/>
      <c r="M103" s="13"/>
      <c r="N103" s="15"/>
    </row>
    <row r="104" spans="1:14" x14ac:dyDescent="0.2">
      <c r="A104" s="16" t="s">
        <v>598</v>
      </c>
      <c r="B104" s="17"/>
      <c r="C104" s="18">
        <v>1066</v>
      </c>
      <c r="D104" s="19">
        <v>9.5922000000000001</v>
      </c>
      <c r="E104" s="19">
        <v>4.8455000000000004</v>
      </c>
      <c r="F104" s="18">
        <v>5526143</v>
      </c>
      <c r="G104" s="18">
        <v>1766127</v>
      </c>
      <c r="H104" s="18">
        <v>7292270</v>
      </c>
      <c r="I104" s="18">
        <v>0</v>
      </c>
      <c r="J104" s="18">
        <v>2537710</v>
      </c>
      <c r="K104" s="18">
        <v>72923</v>
      </c>
      <c r="L104" s="18">
        <v>37310</v>
      </c>
      <c r="M104" s="18">
        <v>0</v>
      </c>
      <c r="N104" s="20">
        <v>9867290</v>
      </c>
    </row>
    <row r="105" spans="1:14" x14ac:dyDescent="0.2">
      <c r="A105" s="16" t="s">
        <v>599</v>
      </c>
      <c r="B105" s="17"/>
      <c r="C105" s="18">
        <v>158</v>
      </c>
      <c r="D105" s="19">
        <v>2.4386000000000001</v>
      </c>
      <c r="E105" s="19">
        <v>1.1970000000000001</v>
      </c>
      <c r="F105" s="18">
        <v>1404897</v>
      </c>
      <c r="G105" s="18">
        <v>436292</v>
      </c>
      <c r="H105" s="18">
        <v>1841189</v>
      </c>
      <c r="I105" s="18">
        <v>0</v>
      </c>
      <c r="J105" s="18">
        <v>640734</v>
      </c>
      <c r="K105" s="18">
        <v>18412</v>
      </c>
      <c r="L105" s="18">
        <v>8532</v>
      </c>
      <c r="M105" s="18">
        <v>0</v>
      </c>
      <c r="N105" s="20">
        <v>2490455</v>
      </c>
    </row>
    <row r="106" spans="1:14" x14ac:dyDescent="0.2">
      <c r="A106" s="16" t="s">
        <v>600</v>
      </c>
      <c r="B106" s="17"/>
      <c r="C106" s="18">
        <v>512</v>
      </c>
      <c r="D106" s="19">
        <v>1.9231</v>
      </c>
      <c r="E106" s="19">
        <v>0.96970000000000001</v>
      </c>
      <c r="F106" s="18">
        <v>1107913</v>
      </c>
      <c r="G106" s="18">
        <v>353444</v>
      </c>
      <c r="H106" s="18">
        <v>1461357</v>
      </c>
      <c r="I106" s="18">
        <v>0</v>
      </c>
      <c r="J106" s="18">
        <v>508553</v>
      </c>
      <c r="K106" s="18">
        <v>14614</v>
      </c>
      <c r="L106" s="18">
        <v>17920</v>
      </c>
      <c r="M106" s="18">
        <v>0</v>
      </c>
      <c r="N106" s="20">
        <v>1987830</v>
      </c>
    </row>
    <row r="107" spans="1:14" x14ac:dyDescent="0.2">
      <c r="A107" s="16" t="s">
        <v>87</v>
      </c>
      <c r="B107" s="17"/>
      <c r="C107" s="18">
        <v>0</v>
      </c>
      <c r="D107" s="19">
        <v>0.75</v>
      </c>
      <c r="E107" s="19">
        <v>0</v>
      </c>
      <c r="F107" s="18">
        <v>259836</v>
      </c>
      <c r="G107" s="18">
        <v>0</v>
      </c>
      <c r="H107" s="18">
        <v>259836</v>
      </c>
      <c r="I107" s="18">
        <v>0</v>
      </c>
      <c r="J107" s="18">
        <v>90422</v>
      </c>
      <c r="K107" s="18">
        <v>2598</v>
      </c>
      <c r="L107" s="18">
        <v>0</v>
      </c>
      <c r="M107" s="18">
        <v>0</v>
      </c>
      <c r="N107" s="20">
        <v>350258</v>
      </c>
    </row>
    <row r="108" spans="1:14" x14ac:dyDescent="0.2">
      <c r="A108" s="16" t="s">
        <v>36</v>
      </c>
      <c r="B108" s="17"/>
      <c r="C108" s="18">
        <v>0</v>
      </c>
      <c r="D108" s="19">
        <v>-4.2</v>
      </c>
      <c r="E108" s="19">
        <v>0</v>
      </c>
      <c r="F108" s="18">
        <v>-2100000</v>
      </c>
      <c r="G108" s="18">
        <v>0</v>
      </c>
      <c r="H108" s="18">
        <v>-2100000</v>
      </c>
      <c r="I108" s="18">
        <v>0</v>
      </c>
      <c r="J108" s="18">
        <v>-730800</v>
      </c>
      <c r="K108" s="18">
        <v>-21000</v>
      </c>
      <c r="L108" s="18">
        <v>0</v>
      </c>
      <c r="M108" s="18">
        <v>0</v>
      </c>
      <c r="N108" s="20">
        <v>-2830800</v>
      </c>
    </row>
    <row r="109" spans="1:14" x14ac:dyDescent="0.2">
      <c r="A109" s="16" t="s">
        <v>37</v>
      </c>
      <c r="B109" s="17"/>
      <c r="C109" s="18">
        <v>0</v>
      </c>
      <c r="D109" s="19">
        <v>0</v>
      </c>
      <c r="E109" s="19">
        <v>0</v>
      </c>
      <c r="F109" s="18">
        <v>0</v>
      </c>
      <c r="G109" s="18">
        <v>0</v>
      </c>
      <c r="H109" s="18">
        <v>0</v>
      </c>
      <c r="I109" s="18">
        <v>2100000</v>
      </c>
      <c r="J109" s="18">
        <v>709800</v>
      </c>
      <c r="K109" s="18">
        <v>0</v>
      </c>
      <c r="L109" s="18">
        <v>0</v>
      </c>
      <c r="M109" s="18">
        <v>0</v>
      </c>
      <c r="N109" s="20">
        <v>2809800</v>
      </c>
    </row>
    <row r="110" spans="1:14" x14ac:dyDescent="0.2">
      <c r="A110" s="16" t="s">
        <v>88</v>
      </c>
      <c r="B110" s="17"/>
      <c r="C110" s="18">
        <v>0</v>
      </c>
      <c r="D110" s="19">
        <v>0</v>
      </c>
      <c r="E110" s="19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1</v>
      </c>
      <c r="K110" s="18">
        <v>0</v>
      </c>
      <c r="L110" s="18">
        <v>0</v>
      </c>
      <c r="M110" s="18">
        <v>0</v>
      </c>
      <c r="N110" s="20">
        <v>1</v>
      </c>
    </row>
    <row r="111" spans="1:14" x14ac:dyDescent="0.2">
      <c r="A111" s="16" t="s">
        <v>30</v>
      </c>
      <c r="B111" s="17">
        <v>7</v>
      </c>
      <c r="C111" s="18">
        <v>0</v>
      </c>
      <c r="D111" s="19">
        <v>0</v>
      </c>
      <c r="E111" s="19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25200</v>
      </c>
      <c r="N111" s="20">
        <v>25200</v>
      </c>
    </row>
    <row r="112" spans="1:14" x14ac:dyDescent="0.2">
      <c r="A112" s="16" t="s">
        <v>20</v>
      </c>
      <c r="B112" s="17">
        <v>8</v>
      </c>
      <c r="C112" s="18">
        <v>0</v>
      </c>
      <c r="D112" s="19">
        <v>0</v>
      </c>
      <c r="E112" s="19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5000</v>
      </c>
      <c r="N112" s="20">
        <v>5000</v>
      </c>
    </row>
    <row r="113" spans="1:14" x14ac:dyDescent="0.2">
      <c r="A113" s="16" t="s">
        <v>21</v>
      </c>
      <c r="B113" s="17">
        <v>544</v>
      </c>
      <c r="C113" s="18">
        <v>0</v>
      </c>
      <c r="D113" s="19">
        <v>0</v>
      </c>
      <c r="E113" s="19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406259</v>
      </c>
      <c r="N113" s="20">
        <v>406259</v>
      </c>
    </row>
    <row r="114" spans="1:14" x14ac:dyDescent="0.2">
      <c r="A114" s="11" t="s">
        <v>24</v>
      </c>
      <c r="B114" s="12"/>
      <c r="C114" s="13">
        <f>SUM(C104:C113)</f>
        <v>1736</v>
      </c>
      <c r="D114" s="14">
        <f>SUM(D104:D113)</f>
        <v>10.503899999999998</v>
      </c>
      <c r="E114" s="14">
        <f>SUM(E104:E113)</f>
        <v>7.0122</v>
      </c>
      <c r="F114" s="13">
        <f>SUM(F104:F113)</f>
        <v>6198789</v>
      </c>
      <c r="G114" s="13">
        <f>SUM(G104:G113)</f>
        <v>2555863</v>
      </c>
      <c r="H114" s="13">
        <f>SUM(H104:H113)</f>
        <v>8754652</v>
      </c>
      <c r="I114" s="13">
        <f>SUM(I104:I113)</f>
        <v>2100000</v>
      </c>
      <c r="J114" s="13">
        <f>SUM(J104:J113)</f>
        <v>3756420</v>
      </c>
      <c r="K114" s="13">
        <f>SUM(K104:K113)</f>
        <v>87547</v>
      </c>
      <c r="L114" s="13">
        <f>SUM(L104:L113)</f>
        <v>63762</v>
      </c>
      <c r="M114" s="13">
        <f>SUM(M104:M113)</f>
        <v>436459</v>
      </c>
      <c r="N114" s="15">
        <f>SUM(N104:N113)</f>
        <v>15111293</v>
      </c>
    </row>
    <row r="115" spans="1:14" x14ac:dyDescent="0.2">
      <c r="A115" s="6" t="s">
        <v>622</v>
      </c>
      <c r="B115" s="7"/>
      <c r="C115" s="8">
        <f>C114</f>
        <v>1736</v>
      </c>
      <c r="D115" s="9">
        <f>D114</f>
        <v>10.503899999999998</v>
      </c>
      <c r="E115" s="9">
        <f>E114</f>
        <v>7.0122</v>
      </c>
      <c r="F115" s="8">
        <f>F114</f>
        <v>6198789</v>
      </c>
      <c r="G115" s="8">
        <f>G114</f>
        <v>2555863</v>
      </c>
      <c r="H115" s="8">
        <f>H114</f>
        <v>8754652</v>
      </c>
      <c r="I115" s="8">
        <f>I114</f>
        <v>2100000</v>
      </c>
      <c r="J115" s="8">
        <f>J114</f>
        <v>3756420</v>
      </c>
      <c r="K115" s="8">
        <f>K114</f>
        <v>87547</v>
      </c>
      <c r="L115" s="8">
        <f>L114</f>
        <v>63762</v>
      </c>
      <c r="M115" s="8">
        <f>M114</f>
        <v>436459</v>
      </c>
      <c r="N115" s="10">
        <f>N114</f>
        <v>15111293</v>
      </c>
    </row>
    <row r="116" spans="1:14" x14ac:dyDescent="0.2">
      <c r="A116" s="16"/>
      <c r="B116" s="17"/>
      <c r="C116" s="18"/>
      <c r="D116" s="19"/>
      <c r="E116" s="19"/>
      <c r="F116" s="18"/>
      <c r="G116" s="18"/>
      <c r="H116" s="18"/>
      <c r="I116" s="18"/>
      <c r="J116" s="18"/>
      <c r="K116" s="18"/>
      <c r="L116" s="18"/>
      <c r="M116" s="18"/>
      <c r="N116" s="20"/>
    </row>
    <row r="117" spans="1:14" x14ac:dyDescent="0.2">
      <c r="A117" s="6" t="s">
        <v>623</v>
      </c>
      <c r="B117" s="7"/>
      <c r="C117" s="8"/>
      <c r="D117" s="9"/>
      <c r="E117" s="9"/>
      <c r="F117" s="8"/>
      <c r="G117" s="8"/>
      <c r="H117" s="8"/>
      <c r="I117" s="8"/>
      <c r="J117" s="8"/>
      <c r="K117" s="8"/>
      <c r="L117" s="8"/>
      <c r="M117" s="8"/>
      <c r="N117" s="10"/>
    </row>
    <row r="118" spans="1:14" x14ac:dyDescent="0.2">
      <c r="A118" s="6" t="s">
        <v>624</v>
      </c>
      <c r="B118" s="7" t="s">
        <v>6</v>
      </c>
      <c r="C118" s="8" t="s">
        <v>7</v>
      </c>
      <c r="D118" s="9" t="s">
        <v>8</v>
      </c>
      <c r="E118" s="9" t="s">
        <v>9</v>
      </c>
      <c r="F118" s="8" t="s">
        <v>10</v>
      </c>
      <c r="G118" s="8" t="s">
        <v>11</v>
      </c>
      <c r="H118" s="8" t="s">
        <v>12</v>
      </c>
      <c r="I118" s="8" t="s">
        <v>13</v>
      </c>
      <c r="J118" s="8" t="s">
        <v>14</v>
      </c>
      <c r="K118" s="8" t="s">
        <v>15</v>
      </c>
      <c r="L118" s="8" t="s">
        <v>16</v>
      </c>
      <c r="M118" s="8" t="s">
        <v>17</v>
      </c>
      <c r="N118" s="10" t="s">
        <v>18</v>
      </c>
    </row>
    <row r="119" spans="1:14" x14ac:dyDescent="0.2">
      <c r="A119" s="11" t="s">
        <v>597</v>
      </c>
      <c r="B119" s="12"/>
      <c r="C119" s="13"/>
      <c r="D119" s="14"/>
      <c r="E119" s="14"/>
      <c r="F119" s="13"/>
      <c r="G119" s="13"/>
      <c r="H119" s="13"/>
      <c r="I119" s="13"/>
      <c r="J119" s="13"/>
      <c r="K119" s="13"/>
      <c r="L119" s="13"/>
      <c r="M119" s="13"/>
      <c r="N119" s="15"/>
    </row>
    <row r="120" spans="1:14" x14ac:dyDescent="0.2">
      <c r="A120" s="16" t="s">
        <v>598</v>
      </c>
      <c r="B120" s="17"/>
      <c r="C120" s="18">
        <v>755</v>
      </c>
      <c r="D120" s="19">
        <v>6.8319999999999999</v>
      </c>
      <c r="E120" s="19">
        <v>3.4318</v>
      </c>
      <c r="F120" s="18">
        <v>3935970</v>
      </c>
      <c r="G120" s="18">
        <v>1250850</v>
      </c>
      <c r="H120" s="18">
        <v>5186820</v>
      </c>
      <c r="I120" s="18">
        <v>0</v>
      </c>
      <c r="J120" s="18">
        <v>1805013</v>
      </c>
      <c r="K120" s="18">
        <v>51868</v>
      </c>
      <c r="L120" s="18">
        <v>26425</v>
      </c>
      <c r="M120" s="18">
        <v>0</v>
      </c>
      <c r="N120" s="20">
        <v>7018258</v>
      </c>
    </row>
    <row r="121" spans="1:14" x14ac:dyDescent="0.2">
      <c r="A121" s="16" t="s">
        <v>599</v>
      </c>
      <c r="B121" s="17"/>
      <c r="C121" s="18">
        <v>64</v>
      </c>
      <c r="D121" s="19">
        <v>0.995</v>
      </c>
      <c r="E121" s="19">
        <v>0.48480000000000001</v>
      </c>
      <c r="F121" s="18">
        <v>573227</v>
      </c>
      <c r="G121" s="18">
        <v>176704</v>
      </c>
      <c r="H121" s="18">
        <v>749931</v>
      </c>
      <c r="I121" s="18">
        <v>0</v>
      </c>
      <c r="J121" s="18">
        <v>260976</v>
      </c>
      <c r="K121" s="18">
        <v>7499</v>
      </c>
      <c r="L121" s="18">
        <v>3456</v>
      </c>
      <c r="M121" s="18">
        <v>0</v>
      </c>
      <c r="N121" s="20">
        <v>1014363</v>
      </c>
    </row>
    <row r="122" spans="1:14" x14ac:dyDescent="0.2">
      <c r="A122" s="16" t="s">
        <v>600</v>
      </c>
      <c r="B122" s="17"/>
      <c r="C122" s="18">
        <v>186</v>
      </c>
      <c r="D122" s="19">
        <v>0.71619999999999995</v>
      </c>
      <c r="E122" s="19">
        <v>0.3523</v>
      </c>
      <c r="F122" s="18">
        <v>412609</v>
      </c>
      <c r="G122" s="18">
        <v>128409</v>
      </c>
      <c r="H122" s="18">
        <v>541018</v>
      </c>
      <c r="I122" s="18">
        <v>0</v>
      </c>
      <c r="J122" s="18">
        <v>188274</v>
      </c>
      <c r="K122" s="18">
        <v>5410</v>
      </c>
      <c r="L122" s="18">
        <v>6510</v>
      </c>
      <c r="M122" s="18">
        <v>0</v>
      </c>
      <c r="N122" s="20">
        <v>735802</v>
      </c>
    </row>
    <row r="123" spans="1:14" x14ac:dyDescent="0.2">
      <c r="A123" s="16" t="s">
        <v>36</v>
      </c>
      <c r="B123" s="17"/>
      <c r="C123" s="18">
        <v>0</v>
      </c>
      <c r="D123" s="19">
        <v>-1.18</v>
      </c>
      <c r="E123" s="19">
        <v>0</v>
      </c>
      <c r="F123" s="18">
        <v>-588000</v>
      </c>
      <c r="G123" s="18">
        <v>0</v>
      </c>
      <c r="H123" s="18">
        <v>-588000</v>
      </c>
      <c r="I123" s="18">
        <v>0</v>
      </c>
      <c r="J123" s="18">
        <v>-204624</v>
      </c>
      <c r="K123" s="18">
        <v>-5880</v>
      </c>
      <c r="L123" s="18">
        <v>0</v>
      </c>
      <c r="M123" s="18">
        <v>0</v>
      </c>
      <c r="N123" s="20">
        <v>-792624</v>
      </c>
    </row>
    <row r="124" spans="1:14" x14ac:dyDescent="0.2">
      <c r="A124" s="16" t="s">
        <v>37</v>
      </c>
      <c r="B124" s="17"/>
      <c r="C124" s="18">
        <v>0</v>
      </c>
      <c r="D124" s="19">
        <v>0</v>
      </c>
      <c r="E124" s="19">
        <v>0</v>
      </c>
      <c r="F124" s="18">
        <v>0</v>
      </c>
      <c r="G124" s="18">
        <v>0</v>
      </c>
      <c r="H124" s="18">
        <v>0</v>
      </c>
      <c r="I124" s="18">
        <v>588000</v>
      </c>
      <c r="J124" s="18">
        <v>198744</v>
      </c>
      <c r="K124" s="18">
        <v>0</v>
      </c>
      <c r="L124" s="18">
        <v>0</v>
      </c>
      <c r="M124" s="18">
        <v>0</v>
      </c>
      <c r="N124" s="20">
        <v>786744</v>
      </c>
    </row>
    <row r="125" spans="1:14" x14ac:dyDescent="0.2">
      <c r="A125" s="16" t="s">
        <v>20</v>
      </c>
      <c r="B125" s="17">
        <v>8</v>
      </c>
      <c r="C125" s="18">
        <v>0</v>
      </c>
      <c r="D125" s="19">
        <v>0</v>
      </c>
      <c r="E125" s="19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130000</v>
      </c>
      <c r="N125" s="20">
        <v>130000</v>
      </c>
    </row>
    <row r="126" spans="1:14" x14ac:dyDescent="0.2">
      <c r="A126" s="16" t="s">
        <v>21</v>
      </c>
      <c r="B126" s="17">
        <v>544</v>
      </c>
      <c r="C126" s="18">
        <v>0</v>
      </c>
      <c r="D126" s="19">
        <v>0</v>
      </c>
      <c r="E126" s="19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128920</v>
      </c>
      <c r="N126" s="20">
        <v>128920</v>
      </c>
    </row>
    <row r="127" spans="1:14" x14ac:dyDescent="0.2">
      <c r="A127" s="11" t="s">
        <v>24</v>
      </c>
      <c r="B127" s="12"/>
      <c r="C127" s="13">
        <f>SUM(C120:C126)</f>
        <v>1005</v>
      </c>
      <c r="D127" s="14">
        <f>SUM(D120:D126)</f>
        <v>7.3632000000000009</v>
      </c>
      <c r="E127" s="14">
        <f>SUM(E120:E126)</f>
        <v>4.2688999999999995</v>
      </c>
      <c r="F127" s="13">
        <f>SUM(F120:F126)</f>
        <v>4333806</v>
      </c>
      <c r="G127" s="13">
        <f>SUM(G120:G126)</f>
        <v>1555963</v>
      </c>
      <c r="H127" s="13">
        <f>SUM(H120:H126)</f>
        <v>5889769</v>
      </c>
      <c r="I127" s="13">
        <f>SUM(I120:I126)</f>
        <v>588000</v>
      </c>
      <c r="J127" s="13">
        <f>SUM(J120:J126)</f>
        <v>2248383</v>
      </c>
      <c r="K127" s="13">
        <f>SUM(K120:K126)</f>
        <v>58897</v>
      </c>
      <c r="L127" s="13">
        <f>SUM(L120:L126)</f>
        <v>36391</v>
      </c>
      <c r="M127" s="13">
        <f>SUM(M120:M126)</f>
        <v>258920</v>
      </c>
      <c r="N127" s="15">
        <f>SUM(N120:N126)</f>
        <v>9021463</v>
      </c>
    </row>
    <row r="128" spans="1:14" x14ac:dyDescent="0.2">
      <c r="A128" s="6" t="s">
        <v>625</v>
      </c>
      <c r="B128" s="7"/>
      <c r="C128" s="8">
        <f>C127</f>
        <v>1005</v>
      </c>
      <c r="D128" s="9">
        <f>D127</f>
        <v>7.3632000000000009</v>
      </c>
      <c r="E128" s="9">
        <f>E127</f>
        <v>4.2688999999999995</v>
      </c>
      <c r="F128" s="8">
        <f>F127</f>
        <v>4333806</v>
      </c>
      <c r="G128" s="8">
        <f>G127</f>
        <v>1555963</v>
      </c>
      <c r="H128" s="8">
        <f>H127</f>
        <v>5889769</v>
      </c>
      <c r="I128" s="8">
        <f>I127</f>
        <v>588000</v>
      </c>
      <c r="J128" s="8">
        <f>J127</f>
        <v>2248383</v>
      </c>
      <c r="K128" s="8">
        <f>K127</f>
        <v>58897</v>
      </c>
      <c r="L128" s="8">
        <f>L127</f>
        <v>36391</v>
      </c>
      <c r="M128" s="8">
        <f>M127</f>
        <v>258920</v>
      </c>
      <c r="N128" s="10">
        <f>N127</f>
        <v>9021463</v>
      </c>
    </row>
    <row r="129" spans="1:14" x14ac:dyDescent="0.2">
      <c r="A129" s="16"/>
      <c r="B129" s="17"/>
      <c r="C129" s="18"/>
      <c r="D129" s="19"/>
      <c r="E129" s="19"/>
      <c r="F129" s="18"/>
      <c r="G129" s="18"/>
      <c r="H129" s="18"/>
      <c r="I129" s="18"/>
      <c r="J129" s="18"/>
      <c r="K129" s="18"/>
      <c r="L129" s="18"/>
      <c r="M129" s="18"/>
      <c r="N129" s="20"/>
    </row>
    <row r="130" spans="1:14" x14ac:dyDescent="0.2">
      <c r="A130" s="6" t="s">
        <v>626</v>
      </c>
      <c r="B130" s="7"/>
      <c r="C130" s="8"/>
      <c r="D130" s="9"/>
      <c r="E130" s="9"/>
      <c r="F130" s="8"/>
      <c r="G130" s="8"/>
      <c r="H130" s="8"/>
      <c r="I130" s="8"/>
      <c r="J130" s="8"/>
      <c r="K130" s="8"/>
      <c r="L130" s="8"/>
      <c r="M130" s="8"/>
      <c r="N130" s="10"/>
    </row>
    <row r="131" spans="1:14" x14ac:dyDescent="0.2">
      <c r="A131" s="6" t="s">
        <v>627</v>
      </c>
      <c r="B131" s="7" t="s">
        <v>6</v>
      </c>
      <c r="C131" s="8" t="s">
        <v>7</v>
      </c>
      <c r="D131" s="9" t="s">
        <v>8</v>
      </c>
      <c r="E131" s="9" t="s">
        <v>9</v>
      </c>
      <c r="F131" s="8" t="s">
        <v>10</v>
      </c>
      <c r="G131" s="8" t="s">
        <v>11</v>
      </c>
      <c r="H131" s="8" t="s">
        <v>12</v>
      </c>
      <c r="I131" s="8" t="s">
        <v>13</v>
      </c>
      <c r="J131" s="8" t="s">
        <v>14</v>
      </c>
      <c r="K131" s="8" t="s">
        <v>15</v>
      </c>
      <c r="L131" s="8" t="s">
        <v>16</v>
      </c>
      <c r="M131" s="8" t="s">
        <v>17</v>
      </c>
      <c r="N131" s="10" t="s">
        <v>18</v>
      </c>
    </row>
    <row r="132" spans="1:14" x14ac:dyDescent="0.2">
      <c r="A132" s="11" t="s">
        <v>597</v>
      </c>
      <c r="B132" s="12"/>
      <c r="C132" s="13"/>
      <c r="D132" s="14"/>
      <c r="E132" s="14"/>
      <c r="F132" s="13"/>
      <c r="G132" s="13"/>
      <c r="H132" s="13"/>
      <c r="I132" s="13"/>
      <c r="J132" s="13"/>
      <c r="K132" s="13"/>
      <c r="L132" s="13"/>
      <c r="M132" s="13"/>
      <c r="N132" s="15"/>
    </row>
    <row r="133" spans="1:14" x14ac:dyDescent="0.2">
      <c r="A133" s="16" t="s">
        <v>598</v>
      </c>
      <c r="B133" s="17"/>
      <c r="C133" s="18">
        <v>501</v>
      </c>
      <c r="D133" s="19">
        <v>4.5545</v>
      </c>
      <c r="E133" s="19">
        <v>2.2772999999999999</v>
      </c>
      <c r="F133" s="18">
        <v>2623884</v>
      </c>
      <c r="G133" s="18">
        <v>830049</v>
      </c>
      <c r="H133" s="18">
        <v>3453933</v>
      </c>
      <c r="I133" s="18">
        <v>0</v>
      </c>
      <c r="J133" s="18">
        <v>1201968</v>
      </c>
      <c r="K133" s="18">
        <v>34539</v>
      </c>
      <c r="L133" s="18">
        <v>17535</v>
      </c>
      <c r="M133" s="18">
        <v>0</v>
      </c>
      <c r="N133" s="20">
        <v>4673436</v>
      </c>
    </row>
    <row r="134" spans="1:14" x14ac:dyDescent="0.2">
      <c r="A134" s="16" t="s">
        <v>599</v>
      </c>
      <c r="B134" s="17"/>
      <c r="C134" s="18">
        <v>28</v>
      </c>
      <c r="D134" s="19">
        <v>0.4365</v>
      </c>
      <c r="E134" s="19">
        <v>0.21210000000000001</v>
      </c>
      <c r="F134" s="18">
        <v>251471</v>
      </c>
      <c r="G134" s="18">
        <v>77308</v>
      </c>
      <c r="H134" s="18">
        <v>328779</v>
      </c>
      <c r="I134" s="18">
        <v>0</v>
      </c>
      <c r="J134" s="18">
        <v>114415</v>
      </c>
      <c r="K134" s="18">
        <v>3288</v>
      </c>
      <c r="L134" s="18">
        <v>1512</v>
      </c>
      <c r="M134" s="18">
        <v>0</v>
      </c>
      <c r="N134" s="20">
        <v>444706</v>
      </c>
    </row>
    <row r="135" spans="1:14" x14ac:dyDescent="0.2">
      <c r="A135" s="16" t="s">
        <v>600</v>
      </c>
      <c r="B135" s="17"/>
      <c r="C135" s="18">
        <v>117</v>
      </c>
      <c r="D135" s="19">
        <v>0.45290000000000002</v>
      </c>
      <c r="E135" s="19">
        <v>0.22159999999999999</v>
      </c>
      <c r="F135" s="18">
        <v>260919</v>
      </c>
      <c r="G135" s="18">
        <v>80771</v>
      </c>
      <c r="H135" s="18">
        <v>341690</v>
      </c>
      <c r="I135" s="18">
        <v>0</v>
      </c>
      <c r="J135" s="18">
        <v>118908</v>
      </c>
      <c r="K135" s="18">
        <v>3417</v>
      </c>
      <c r="L135" s="18">
        <v>4095</v>
      </c>
      <c r="M135" s="18">
        <v>0</v>
      </c>
      <c r="N135" s="20">
        <v>464693</v>
      </c>
    </row>
    <row r="136" spans="1:14" x14ac:dyDescent="0.2">
      <c r="A136" s="16" t="s">
        <v>36</v>
      </c>
      <c r="B136" s="17"/>
      <c r="C136" s="18">
        <v>0</v>
      </c>
      <c r="D136" s="19">
        <v>-2.35</v>
      </c>
      <c r="E136" s="19">
        <v>0</v>
      </c>
      <c r="F136" s="18">
        <v>-1176000</v>
      </c>
      <c r="G136" s="18">
        <v>0</v>
      </c>
      <c r="H136" s="18">
        <v>-1176000</v>
      </c>
      <c r="I136" s="18">
        <v>0</v>
      </c>
      <c r="J136" s="18">
        <v>-409248</v>
      </c>
      <c r="K136" s="18">
        <v>-11760</v>
      </c>
      <c r="L136" s="18">
        <v>0</v>
      </c>
      <c r="M136" s="18">
        <v>0</v>
      </c>
      <c r="N136" s="20">
        <v>-1585248</v>
      </c>
    </row>
    <row r="137" spans="1:14" x14ac:dyDescent="0.2">
      <c r="A137" s="16" t="s">
        <v>37</v>
      </c>
      <c r="B137" s="17"/>
      <c r="C137" s="18">
        <v>0</v>
      </c>
      <c r="D137" s="19">
        <v>0</v>
      </c>
      <c r="E137" s="19">
        <v>0</v>
      </c>
      <c r="F137" s="18">
        <v>0</v>
      </c>
      <c r="G137" s="18">
        <v>0</v>
      </c>
      <c r="H137" s="18">
        <v>0</v>
      </c>
      <c r="I137" s="18">
        <v>1176000</v>
      </c>
      <c r="J137" s="18">
        <v>397488</v>
      </c>
      <c r="K137" s="18">
        <v>0</v>
      </c>
      <c r="L137" s="18">
        <v>0</v>
      </c>
      <c r="M137" s="18">
        <v>0</v>
      </c>
      <c r="N137" s="20">
        <v>1573488</v>
      </c>
    </row>
    <row r="138" spans="1:14" x14ac:dyDescent="0.2">
      <c r="A138" s="16" t="s">
        <v>30</v>
      </c>
      <c r="B138" s="17">
        <v>7</v>
      </c>
      <c r="C138" s="18">
        <v>0</v>
      </c>
      <c r="D138" s="19">
        <v>0</v>
      </c>
      <c r="E138" s="19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5000</v>
      </c>
      <c r="N138" s="20">
        <v>5000</v>
      </c>
    </row>
    <row r="139" spans="1:14" x14ac:dyDescent="0.2">
      <c r="A139" s="16" t="s">
        <v>21</v>
      </c>
      <c r="B139" s="17">
        <v>544</v>
      </c>
      <c r="C139" s="18">
        <v>0</v>
      </c>
      <c r="D139" s="19">
        <v>0</v>
      </c>
      <c r="E139" s="19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803610</v>
      </c>
      <c r="N139" s="20">
        <v>803610</v>
      </c>
    </row>
    <row r="140" spans="1:14" x14ac:dyDescent="0.2">
      <c r="A140" s="11" t="s">
        <v>24</v>
      </c>
      <c r="B140" s="12"/>
      <c r="C140" s="13">
        <f>SUM(C133:C139)</f>
        <v>646</v>
      </c>
      <c r="D140" s="14">
        <f>SUM(D133:D139)</f>
        <v>3.0938999999999992</v>
      </c>
      <c r="E140" s="14">
        <f>SUM(E133:E139)</f>
        <v>2.7109999999999999</v>
      </c>
      <c r="F140" s="13">
        <f>SUM(F133:F139)</f>
        <v>1960274</v>
      </c>
      <c r="G140" s="13">
        <f>SUM(G133:G139)</f>
        <v>988128</v>
      </c>
      <c r="H140" s="13">
        <f>SUM(H133:H139)</f>
        <v>2948402</v>
      </c>
      <c r="I140" s="13">
        <f>SUM(I133:I139)</f>
        <v>1176000</v>
      </c>
      <c r="J140" s="13">
        <f>SUM(J133:J139)</f>
        <v>1423531</v>
      </c>
      <c r="K140" s="13">
        <f>SUM(K133:K139)</f>
        <v>29484</v>
      </c>
      <c r="L140" s="13">
        <f>SUM(L133:L139)</f>
        <v>23142</v>
      </c>
      <c r="M140" s="13">
        <f>SUM(M133:M139)</f>
        <v>808610</v>
      </c>
      <c r="N140" s="15">
        <f>SUM(N133:N139)</f>
        <v>6379685</v>
      </c>
    </row>
    <row r="141" spans="1:14" x14ac:dyDescent="0.2">
      <c r="A141" s="6" t="s">
        <v>628</v>
      </c>
      <c r="B141" s="7"/>
      <c r="C141" s="8">
        <f>C140</f>
        <v>646</v>
      </c>
      <c r="D141" s="9">
        <f>D140</f>
        <v>3.0938999999999992</v>
      </c>
      <c r="E141" s="9">
        <f>E140</f>
        <v>2.7109999999999999</v>
      </c>
      <c r="F141" s="8">
        <f>F140</f>
        <v>1960274</v>
      </c>
      <c r="G141" s="8">
        <f>G140</f>
        <v>988128</v>
      </c>
      <c r="H141" s="8">
        <f>H140</f>
        <v>2948402</v>
      </c>
      <c r="I141" s="8">
        <f>I140</f>
        <v>1176000</v>
      </c>
      <c r="J141" s="8">
        <f>J140</f>
        <v>1423531</v>
      </c>
      <c r="K141" s="8">
        <f>K140</f>
        <v>29484</v>
      </c>
      <c r="L141" s="8">
        <f>L140</f>
        <v>23142</v>
      </c>
      <c r="M141" s="8">
        <f>M140</f>
        <v>808610</v>
      </c>
      <c r="N141" s="10">
        <f>N140</f>
        <v>6379685</v>
      </c>
    </row>
    <row r="142" spans="1:14" x14ac:dyDescent="0.2">
      <c r="A142" s="16"/>
      <c r="B142" s="17"/>
      <c r="C142" s="18"/>
      <c r="D142" s="19"/>
      <c r="E142" s="19"/>
      <c r="F142" s="18"/>
      <c r="G142" s="18"/>
      <c r="H142" s="18"/>
      <c r="I142" s="18"/>
      <c r="J142" s="18"/>
      <c r="K142" s="18"/>
      <c r="L142" s="18"/>
      <c r="M142" s="18"/>
      <c r="N142" s="20"/>
    </row>
    <row r="143" spans="1:14" x14ac:dyDescent="0.2">
      <c r="A143" s="6" t="s">
        <v>629</v>
      </c>
      <c r="B143" s="7"/>
      <c r="C143" s="8"/>
      <c r="D143" s="9"/>
      <c r="E143" s="9"/>
      <c r="F143" s="8"/>
      <c r="G143" s="8"/>
      <c r="H143" s="8"/>
      <c r="I143" s="8"/>
      <c r="J143" s="8"/>
      <c r="K143" s="8"/>
      <c r="L143" s="8"/>
      <c r="M143" s="8"/>
      <c r="N143" s="10"/>
    </row>
    <row r="144" spans="1:14" x14ac:dyDescent="0.2">
      <c r="A144" s="6" t="s">
        <v>630</v>
      </c>
      <c r="B144" s="7" t="s">
        <v>6</v>
      </c>
      <c r="C144" s="8" t="s">
        <v>7</v>
      </c>
      <c r="D144" s="9" t="s">
        <v>8</v>
      </c>
      <c r="E144" s="9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10" t="s">
        <v>18</v>
      </c>
    </row>
    <row r="145" spans="1:14" x14ac:dyDescent="0.2">
      <c r="A145" s="11" t="s">
        <v>597</v>
      </c>
      <c r="B145" s="22"/>
      <c r="C145" s="23"/>
      <c r="D145" s="24"/>
      <c r="E145" s="24"/>
      <c r="F145" s="23"/>
      <c r="G145" s="23"/>
      <c r="H145" s="23"/>
      <c r="I145" s="23"/>
      <c r="J145" s="23"/>
      <c r="K145" s="23"/>
      <c r="L145" s="23"/>
      <c r="M145" s="23"/>
      <c r="N145" s="25"/>
    </row>
    <row r="146" spans="1:14" x14ac:dyDescent="0.2">
      <c r="A146" s="16" t="s">
        <v>598</v>
      </c>
      <c r="B146" s="26"/>
      <c r="C146" s="27">
        <v>633</v>
      </c>
      <c r="D146" s="28">
        <v>5.7407000000000004</v>
      </c>
      <c r="E146" s="28">
        <v>2.8773</v>
      </c>
      <c r="F146" s="27">
        <v>3307263</v>
      </c>
      <c r="G146" s="27">
        <v>1048741</v>
      </c>
      <c r="H146" s="27">
        <v>4356004</v>
      </c>
      <c r="I146" s="27">
        <v>0</v>
      </c>
      <c r="J146" s="27">
        <v>1515889</v>
      </c>
      <c r="K146" s="27">
        <v>43560</v>
      </c>
      <c r="L146" s="27">
        <v>22155</v>
      </c>
      <c r="M146" s="27">
        <v>0</v>
      </c>
      <c r="N146" s="29">
        <v>5894048</v>
      </c>
    </row>
    <row r="147" spans="1:14" x14ac:dyDescent="0.2">
      <c r="A147" s="16" t="s">
        <v>599</v>
      </c>
      <c r="B147" s="26"/>
      <c r="C147" s="27">
        <v>253</v>
      </c>
      <c r="D147" s="28">
        <v>3.8765000000000001</v>
      </c>
      <c r="E147" s="28">
        <v>1.9167000000000001</v>
      </c>
      <c r="F147" s="27">
        <v>2233283</v>
      </c>
      <c r="G147" s="27">
        <v>698614</v>
      </c>
      <c r="H147" s="27">
        <v>2931897</v>
      </c>
      <c r="I147" s="27">
        <v>0</v>
      </c>
      <c r="J147" s="27">
        <v>1020300</v>
      </c>
      <c r="K147" s="27">
        <v>29319</v>
      </c>
      <c r="L147" s="27">
        <v>13662</v>
      </c>
      <c r="M147" s="27">
        <v>0</v>
      </c>
      <c r="N147" s="29">
        <v>3965859</v>
      </c>
    </row>
    <row r="148" spans="1:14" x14ac:dyDescent="0.2">
      <c r="A148" s="16" t="s">
        <v>600</v>
      </c>
      <c r="B148" s="26"/>
      <c r="C148" s="27">
        <v>386</v>
      </c>
      <c r="D148" s="28">
        <v>1.4637</v>
      </c>
      <c r="E148" s="28">
        <v>0.73109999999999997</v>
      </c>
      <c r="F148" s="27">
        <v>843249</v>
      </c>
      <c r="G148" s="27">
        <v>266477</v>
      </c>
      <c r="H148" s="27">
        <v>1109726</v>
      </c>
      <c r="I148" s="27">
        <v>0</v>
      </c>
      <c r="J148" s="27">
        <v>386184</v>
      </c>
      <c r="K148" s="27">
        <v>11097</v>
      </c>
      <c r="L148" s="27">
        <v>13510</v>
      </c>
      <c r="M148" s="27">
        <v>0</v>
      </c>
      <c r="N148" s="29">
        <v>1509420</v>
      </c>
    </row>
    <row r="149" spans="1:14" x14ac:dyDescent="0.2">
      <c r="A149" s="16" t="s">
        <v>36</v>
      </c>
      <c r="B149" s="26"/>
      <c r="C149" s="27">
        <v>0</v>
      </c>
      <c r="D149" s="28">
        <v>-2.1800000000000002</v>
      </c>
      <c r="E149" s="28">
        <v>0</v>
      </c>
      <c r="F149" s="27">
        <v>-1092000</v>
      </c>
      <c r="G149" s="27">
        <v>0</v>
      </c>
      <c r="H149" s="27">
        <v>-1092000</v>
      </c>
      <c r="I149" s="27">
        <v>0</v>
      </c>
      <c r="J149" s="27">
        <v>-380016</v>
      </c>
      <c r="K149" s="27">
        <v>-10920</v>
      </c>
      <c r="L149" s="27">
        <v>0</v>
      </c>
      <c r="M149" s="27">
        <v>0</v>
      </c>
      <c r="N149" s="29">
        <v>-1472016</v>
      </c>
    </row>
    <row r="150" spans="1:14" x14ac:dyDescent="0.2">
      <c r="A150" s="16" t="s">
        <v>37</v>
      </c>
      <c r="B150" s="26"/>
      <c r="C150" s="27">
        <v>0</v>
      </c>
      <c r="D150" s="28">
        <v>0</v>
      </c>
      <c r="E150" s="28">
        <v>0</v>
      </c>
      <c r="F150" s="27">
        <v>0</v>
      </c>
      <c r="G150" s="27">
        <v>0</v>
      </c>
      <c r="H150" s="27">
        <v>0</v>
      </c>
      <c r="I150" s="27">
        <v>1092000</v>
      </c>
      <c r="J150" s="27">
        <v>369096</v>
      </c>
      <c r="K150" s="27">
        <v>0</v>
      </c>
      <c r="L150" s="27">
        <v>0</v>
      </c>
      <c r="M150" s="27">
        <v>0</v>
      </c>
      <c r="N150" s="29">
        <v>1461096</v>
      </c>
    </row>
    <row r="151" spans="1:14" x14ac:dyDescent="0.2">
      <c r="A151" s="16" t="s">
        <v>30</v>
      </c>
      <c r="B151" s="26">
        <v>7</v>
      </c>
      <c r="C151" s="27">
        <v>0</v>
      </c>
      <c r="D151" s="28">
        <v>0</v>
      </c>
      <c r="E151" s="28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340830</v>
      </c>
      <c r="N151" s="29">
        <v>340830</v>
      </c>
    </row>
    <row r="152" spans="1:14" x14ac:dyDescent="0.2">
      <c r="A152" s="16" t="s">
        <v>21</v>
      </c>
      <c r="B152" s="26">
        <v>544</v>
      </c>
      <c r="C152" s="27">
        <v>0</v>
      </c>
      <c r="D152" s="28">
        <v>0</v>
      </c>
      <c r="E152" s="28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453469</v>
      </c>
      <c r="N152" s="29">
        <v>453469</v>
      </c>
    </row>
    <row r="153" spans="1:14" x14ac:dyDescent="0.2">
      <c r="A153" s="11" t="s">
        <v>24</v>
      </c>
      <c r="B153" s="22"/>
      <c r="C153" s="23">
        <f>SUM(C146:C152)</f>
        <v>1272</v>
      </c>
      <c r="D153" s="24">
        <f>SUM(D146:D152)</f>
        <v>8.9009</v>
      </c>
      <c r="E153" s="24">
        <f>SUM(E146:E152)</f>
        <v>5.5251000000000001</v>
      </c>
      <c r="F153" s="23">
        <f>SUM(F146:F152)</f>
        <v>5291795</v>
      </c>
      <c r="G153" s="23">
        <f>SUM(G146:G152)</f>
        <v>2013832</v>
      </c>
      <c r="H153" s="23">
        <f>SUM(H146:H152)</f>
        <v>7305627</v>
      </c>
      <c r="I153" s="23">
        <f>SUM(I146:I152)</f>
        <v>1092000</v>
      </c>
      <c r="J153" s="23">
        <f>SUM(J146:J152)</f>
        <v>2911453</v>
      </c>
      <c r="K153" s="23">
        <f>SUM(K146:K152)</f>
        <v>73056</v>
      </c>
      <c r="L153" s="23">
        <f>SUM(L146:L152)</f>
        <v>49327</v>
      </c>
      <c r="M153" s="23">
        <f>SUM(M146:M152)</f>
        <v>794299</v>
      </c>
      <c r="N153" s="25">
        <f>SUM(N146:N152)</f>
        <v>12152706</v>
      </c>
    </row>
    <row r="154" spans="1:14" x14ac:dyDescent="0.2">
      <c r="A154" s="6" t="s">
        <v>631</v>
      </c>
      <c r="B154" s="30"/>
      <c r="C154" s="31">
        <f>C153</f>
        <v>1272</v>
      </c>
      <c r="D154" s="32">
        <f>D153</f>
        <v>8.9009</v>
      </c>
      <c r="E154" s="32">
        <f>E153</f>
        <v>5.5251000000000001</v>
      </c>
      <c r="F154" s="31">
        <f>F153</f>
        <v>5291795</v>
      </c>
      <c r="G154" s="31">
        <f>G153</f>
        <v>2013832</v>
      </c>
      <c r="H154" s="31">
        <f>H153</f>
        <v>7305627</v>
      </c>
      <c r="I154" s="31">
        <f>I153</f>
        <v>1092000</v>
      </c>
      <c r="J154" s="31">
        <f>J153</f>
        <v>2911453</v>
      </c>
      <c r="K154" s="31">
        <f>K153</f>
        <v>73056</v>
      </c>
      <c r="L154" s="31">
        <f>L153</f>
        <v>49327</v>
      </c>
      <c r="M154" s="31">
        <f>M153</f>
        <v>794299</v>
      </c>
      <c r="N154" s="33">
        <f>N153</f>
        <v>12152706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B890F-234F-4C13-AD8A-1EEF97993DC7}">
  <dimension ref="A1:N707"/>
  <sheetViews>
    <sheetView workbookViewId="0">
      <selection activeCell="A5" sqref="A5"/>
    </sheetView>
  </sheetViews>
  <sheetFormatPr defaultRowHeight="12.75" x14ac:dyDescent="0.2"/>
  <cols>
    <col min="1" max="1" width="40.7109375" style="3" customWidth="1"/>
    <col min="2" max="5" width="9.28515625" style="3" bestFit="1" customWidth="1"/>
    <col min="6" max="6" width="9.85546875" style="3" bestFit="1" customWidth="1"/>
    <col min="7" max="7" width="9.28515625" style="3" bestFit="1" customWidth="1"/>
    <col min="8" max="8" width="9.85546875" style="3" bestFit="1" customWidth="1"/>
    <col min="9" max="9" width="9.28515625" style="3" bestFit="1" customWidth="1"/>
    <col min="10" max="10" width="9.85546875" style="3" bestFit="1" customWidth="1"/>
    <col min="11" max="13" width="9.28515625" style="3" bestFit="1" customWidth="1"/>
    <col min="14" max="14" width="9.85546875" style="3" bestFit="1" customWidth="1"/>
    <col min="15" max="16384" width="9.140625" style="3"/>
  </cols>
  <sheetData>
    <row r="1" spans="1:14" x14ac:dyDescent="0.2">
      <c r="A1" s="2" t="s">
        <v>0</v>
      </c>
      <c r="C1" s="4"/>
      <c r="D1" s="5"/>
      <c r="E1" s="5"/>
      <c r="F1" s="4"/>
    </row>
    <row r="2" spans="1:14" x14ac:dyDescent="0.2">
      <c r="A2" s="2" t="s">
        <v>1</v>
      </c>
      <c r="C2" s="4"/>
      <c r="D2" s="5"/>
      <c r="E2" s="5"/>
      <c r="F2" s="4"/>
    </row>
    <row r="3" spans="1:14" x14ac:dyDescent="0.2">
      <c r="A3" s="2" t="s">
        <v>2</v>
      </c>
      <c r="C3" s="4"/>
      <c r="D3" s="5"/>
      <c r="E3" s="5"/>
      <c r="F3" s="4"/>
    </row>
    <row r="4" spans="1:14" x14ac:dyDescent="0.2">
      <c r="A4" s="2" t="s">
        <v>3</v>
      </c>
      <c r="C4" s="4"/>
      <c r="D4" s="5"/>
      <c r="E4" s="5"/>
      <c r="F4" s="4"/>
    </row>
    <row r="5" spans="1:14" ht="15.75" x14ac:dyDescent="0.25">
      <c r="A5" s="65" t="s">
        <v>632</v>
      </c>
    </row>
    <row r="6" spans="1:14" x14ac:dyDescent="0.2">
      <c r="A6" s="21"/>
    </row>
    <row r="7" spans="1:14" x14ac:dyDescent="0.2">
      <c r="A7" s="6" t="s">
        <v>42</v>
      </c>
      <c r="B7" s="7"/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x14ac:dyDescent="0.2">
      <c r="A8" s="6" t="s">
        <v>43</v>
      </c>
      <c r="B8" s="7" t="s">
        <v>6</v>
      </c>
      <c r="C8" s="8" t="s">
        <v>7</v>
      </c>
      <c r="D8" s="9" t="s">
        <v>8</v>
      </c>
      <c r="E8" s="9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10" t="s">
        <v>18</v>
      </c>
    </row>
    <row r="9" spans="1:14" x14ac:dyDescent="0.2">
      <c r="A9" s="11" t="s">
        <v>44</v>
      </c>
      <c r="B9" s="12"/>
      <c r="C9" s="13"/>
      <c r="D9" s="14"/>
      <c r="E9" s="14"/>
      <c r="F9" s="13"/>
      <c r="G9" s="13"/>
      <c r="H9" s="13"/>
      <c r="I9" s="13"/>
      <c r="J9" s="13"/>
      <c r="K9" s="13"/>
      <c r="L9" s="13"/>
      <c r="M9" s="13"/>
      <c r="N9" s="15"/>
    </row>
    <row r="10" spans="1:14" x14ac:dyDescent="0.2">
      <c r="A10" s="16" t="s">
        <v>36</v>
      </c>
      <c r="B10" s="17"/>
      <c r="C10" s="18">
        <v>0</v>
      </c>
      <c r="D10" s="19">
        <v>-0.17</v>
      </c>
      <c r="E10" s="19">
        <v>0</v>
      </c>
      <c r="F10" s="18">
        <v>-84000</v>
      </c>
      <c r="G10" s="18">
        <v>0</v>
      </c>
      <c r="H10" s="18">
        <v>-84000</v>
      </c>
      <c r="I10" s="18">
        <v>0</v>
      </c>
      <c r="J10" s="18">
        <v>-29232</v>
      </c>
      <c r="K10" s="18">
        <v>-840</v>
      </c>
      <c r="L10" s="18">
        <v>0</v>
      </c>
      <c r="M10" s="18">
        <v>0</v>
      </c>
      <c r="N10" s="20">
        <v>-113232</v>
      </c>
    </row>
    <row r="11" spans="1:14" x14ac:dyDescent="0.2">
      <c r="A11" s="16" t="s">
        <v>37</v>
      </c>
      <c r="B11" s="17"/>
      <c r="C11" s="18">
        <v>0</v>
      </c>
      <c r="D11" s="19">
        <v>0</v>
      </c>
      <c r="E11" s="19">
        <v>0</v>
      </c>
      <c r="F11" s="18">
        <v>0</v>
      </c>
      <c r="G11" s="18">
        <v>0</v>
      </c>
      <c r="H11" s="18">
        <v>0</v>
      </c>
      <c r="I11" s="18">
        <v>84000</v>
      </c>
      <c r="J11" s="18">
        <v>28392</v>
      </c>
      <c r="K11" s="18">
        <v>0</v>
      </c>
      <c r="L11" s="18">
        <v>0</v>
      </c>
      <c r="M11" s="18">
        <v>0</v>
      </c>
      <c r="N11" s="20">
        <v>112392</v>
      </c>
    </row>
    <row r="12" spans="1:14" x14ac:dyDescent="0.2">
      <c r="A12" s="16" t="s">
        <v>20</v>
      </c>
      <c r="B12" s="17">
        <v>8</v>
      </c>
      <c r="C12" s="18">
        <v>0</v>
      </c>
      <c r="D12" s="19">
        <v>0</v>
      </c>
      <c r="E12" s="19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5205000</v>
      </c>
      <c r="N12" s="20">
        <v>5205000</v>
      </c>
    </row>
    <row r="13" spans="1:14" x14ac:dyDescent="0.2">
      <c r="A13" s="16" t="s">
        <v>21</v>
      </c>
      <c r="B13" s="17">
        <v>544</v>
      </c>
      <c r="C13" s="18">
        <v>0</v>
      </c>
      <c r="D13" s="19">
        <v>0</v>
      </c>
      <c r="E13" s="19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1391054</v>
      </c>
      <c r="N13" s="20">
        <v>1391054</v>
      </c>
    </row>
    <row r="14" spans="1:14" x14ac:dyDescent="0.2">
      <c r="A14" s="16" t="s">
        <v>45</v>
      </c>
      <c r="B14" s="17"/>
      <c r="C14" s="18">
        <v>0</v>
      </c>
      <c r="D14" s="19">
        <v>0</v>
      </c>
      <c r="E14" s="19">
        <v>0.4</v>
      </c>
      <c r="F14" s="18">
        <v>0</v>
      </c>
      <c r="G14" s="18">
        <v>105883</v>
      </c>
      <c r="H14" s="18">
        <v>105883</v>
      </c>
      <c r="I14" s="18">
        <v>0</v>
      </c>
      <c r="J14" s="18">
        <v>36847</v>
      </c>
      <c r="K14" s="18">
        <v>1059</v>
      </c>
      <c r="L14" s="18">
        <v>0</v>
      </c>
      <c r="M14" s="18">
        <v>0</v>
      </c>
      <c r="N14" s="20">
        <v>142730</v>
      </c>
    </row>
    <row r="15" spans="1:14" x14ac:dyDescent="0.2">
      <c r="A15" s="16" t="s">
        <v>23</v>
      </c>
      <c r="B15" s="17"/>
      <c r="C15" s="18">
        <v>0</v>
      </c>
      <c r="D15" s="19">
        <v>0</v>
      </c>
      <c r="E15" s="19">
        <v>1</v>
      </c>
      <c r="F15" s="18">
        <v>0</v>
      </c>
      <c r="G15" s="18">
        <v>390792</v>
      </c>
      <c r="H15" s="18">
        <v>390792</v>
      </c>
      <c r="I15" s="18">
        <v>0</v>
      </c>
      <c r="J15" s="18">
        <v>135996</v>
      </c>
      <c r="K15" s="18">
        <v>3908</v>
      </c>
      <c r="L15" s="18">
        <v>0</v>
      </c>
      <c r="M15" s="18">
        <v>0</v>
      </c>
      <c r="N15" s="20">
        <v>526788</v>
      </c>
    </row>
    <row r="16" spans="1:14" x14ac:dyDescent="0.2">
      <c r="A16" s="16" t="s">
        <v>46</v>
      </c>
      <c r="B16" s="17"/>
      <c r="C16" s="18">
        <v>0</v>
      </c>
      <c r="D16" s="19">
        <v>6.3890000000000002</v>
      </c>
      <c r="E16" s="19">
        <v>0.68400000000000005</v>
      </c>
      <c r="F16" s="18">
        <v>4396401</v>
      </c>
      <c r="G16" s="18">
        <v>171752</v>
      </c>
      <c r="H16" s="18">
        <v>4568153</v>
      </c>
      <c r="I16" s="18">
        <v>0</v>
      </c>
      <c r="J16" s="18">
        <v>1589717</v>
      </c>
      <c r="K16" s="18">
        <v>45681</v>
      </c>
      <c r="L16" s="18">
        <v>40305</v>
      </c>
      <c r="M16" s="18">
        <v>0</v>
      </c>
      <c r="N16" s="20">
        <v>6198175</v>
      </c>
    </row>
    <row r="17" spans="1:14" x14ac:dyDescent="0.2">
      <c r="A17" s="11" t="s">
        <v>24</v>
      </c>
      <c r="B17" s="12"/>
      <c r="C17" s="13">
        <f>SUM(C10:C16)</f>
        <v>0</v>
      </c>
      <c r="D17" s="14">
        <f>SUM(D10:D16)</f>
        <v>6.2190000000000003</v>
      </c>
      <c r="E17" s="14">
        <f>SUM(E10:E16)</f>
        <v>2.0840000000000001</v>
      </c>
      <c r="F17" s="13">
        <f>SUM(F10:F16)</f>
        <v>4312401</v>
      </c>
      <c r="G17" s="13">
        <f>SUM(G10:G16)</f>
        <v>668427</v>
      </c>
      <c r="H17" s="13">
        <f>SUM(H10:H16)</f>
        <v>4980828</v>
      </c>
      <c r="I17" s="13">
        <f>SUM(I10:I16)</f>
        <v>84000</v>
      </c>
      <c r="J17" s="13">
        <f>SUM(J10:J16)</f>
        <v>1761720</v>
      </c>
      <c r="K17" s="13">
        <f>SUM(K10:K16)</f>
        <v>49808</v>
      </c>
      <c r="L17" s="13">
        <f>SUM(L10:L16)</f>
        <v>40305</v>
      </c>
      <c r="M17" s="13">
        <f>SUM(M10:M16)</f>
        <v>6596054</v>
      </c>
      <c r="N17" s="15">
        <f>SUM(N10:N16)</f>
        <v>13462907</v>
      </c>
    </row>
    <row r="18" spans="1:14" x14ac:dyDescent="0.2">
      <c r="A18" s="11" t="s">
        <v>47</v>
      </c>
      <c r="B18" s="12"/>
      <c r="C18" s="13"/>
      <c r="D18" s="14"/>
      <c r="E18" s="14"/>
      <c r="F18" s="13"/>
      <c r="G18" s="13"/>
      <c r="H18" s="13"/>
      <c r="I18" s="13"/>
      <c r="J18" s="13"/>
      <c r="K18" s="13"/>
      <c r="L18" s="13"/>
      <c r="M18" s="13"/>
      <c r="N18" s="15"/>
    </row>
    <row r="19" spans="1:14" x14ac:dyDescent="0.2">
      <c r="A19" s="16" t="s">
        <v>48</v>
      </c>
      <c r="B19" s="17"/>
      <c r="C19" s="18">
        <v>6</v>
      </c>
      <c r="D19" s="19">
        <v>24</v>
      </c>
      <c r="E19" s="19">
        <v>12</v>
      </c>
      <c r="F19" s="18">
        <v>13336992</v>
      </c>
      <c r="G19" s="18">
        <v>4533264</v>
      </c>
      <c r="H19" s="18">
        <v>17870256</v>
      </c>
      <c r="I19" s="18">
        <v>0</v>
      </c>
      <c r="J19" s="18">
        <v>6218849</v>
      </c>
      <c r="K19" s="18">
        <v>178703</v>
      </c>
      <c r="L19" s="18">
        <v>219570</v>
      </c>
      <c r="M19" s="18">
        <v>0</v>
      </c>
      <c r="N19" s="20">
        <v>24308675</v>
      </c>
    </row>
    <row r="20" spans="1:14" x14ac:dyDescent="0.2">
      <c r="A20" s="11" t="s">
        <v>24</v>
      </c>
      <c r="B20" s="12"/>
      <c r="C20" s="13">
        <f>SUM(C19:C19)</f>
        <v>6</v>
      </c>
      <c r="D20" s="14">
        <f>SUM(D19:D19)</f>
        <v>24</v>
      </c>
      <c r="E20" s="14">
        <f>SUM(E19:E19)</f>
        <v>12</v>
      </c>
      <c r="F20" s="13">
        <f>SUM(F19:F19)</f>
        <v>13336992</v>
      </c>
      <c r="G20" s="13">
        <f>SUM(G19:G19)</f>
        <v>4533264</v>
      </c>
      <c r="H20" s="13">
        <f>SUM(H19:H19)</f>
        <v>17870256</v>
      </c>
      <c r="I20" s="13">
        <f>SUM(I19:I19)</f>
        <v>0</v>
      </c>
      <c r="J20" s="13">
        <f>SUM(J19:J19)</f>
        <v>6218849</v>
      </c>
      <c r="K20" s="13">
        <f>SUM(K19:K19)</f>
        <v>178703</v>
      </c>
      <c r="L20" s="13">
        <f>SUM(L19:L19)</f>
        <v>219570</v>
      </c>
      <c r="M20" s="13">
        <f>SUM(M19:M19)</f>
        <v>0</v>
      </c>
      <c r="N20" s="15">
        <f>SUM(N19:N19)</f>
        <v>24308675</v>
      </c>
    </row>
    <row r="21" spans="1:14" x14ac:dyDescent="0.2">
      <c r="A21" s="11" t="s">
        <v>25</v>
      </c>
      <c r="B21" s="12"/>
      <c r="C21" s="13"/>
      <c r="D21" s="14"/>
      <c r="E21" s="14"/>
      <c r="F21" s="13"/>
      <c r="G21" s="13"/>
      <c r="H21" s="13"/>
      <c r="I21" s="13"/>
      <c r="J21" s="13"/>
      <c r="K21" s="13"/>
      <c r="L21" s="13"/>
      <c r="M21" s="13"/>
      <c r="N21" s="15"/>
    </row>
    <row r="22" spans="1:14" x14ac:dyDescent="0.2">
      <c r="A22" s="16" t="s">
        <v>49</v>
      </c>
      <c r="B22" s="17"/>
      <c r="C22" s="18">
        <v>43</v>
      </c>
      <c r="D22" s="19">
        <v>0</v>
      </c>
      <c r="E22" s="19">
        <v>1.5658000000000001</v>
      </c>
      <c r="F22" s="18">
        <v>0</v>
      </c>
      <c r="G22" s="18">
        <v>481371</v>
      </c>
      <c r="H22" s="18">
        <v>481371</v>
      </c>
      <c r="I22" s="18">
        <v>0</v>
      </c>
      <c r="J22" s="18">
        <v>167517</v>
      </c>
      <c r="K22" s="18">
        <v>4814</v>
      </c>
      <c r="L22" s="18">
        <v>4300</v>
      </c>
      <c r="M22" s="18">
        <v>0</v>
      </c>
      <c r="N22" s="20">
        <v>653188</v>
      </c>
    </row>
    <row r="23" spans="1:14" x14ac:dyDescent="0.2">
      <c r="A23" s="11" t="s">
        <v>24</v>
      </c>
      <c r="B23" s="12"/>
      <c r="C23" s="13">
        <f>SUM(C22:C22)</f>
        <v>43</v>
      </c>
      <c r="D23" s="14">
        <f>SUM(D22:D22)</f>
        <v>0</v>
      </c>
      <c r="E23" s="14">
        <f>SUM(E22:E22)</f>
        <v>1.5658000000000001</v>
      </c>
      <c r="F23" s="13">
        <f>SUM(F22:F22)</f>
        <v>0</v>
      </c>
      <c r="G23" s="13">
        <f>SUM(G22:G22)</f>
        <v>481371</v>
      </c>
      <c r="H23" s="13">
        <f>SUM(H22:H22)</f>
        <v>481371</v>
      </c>
      <c r="I23" s="13">
        <f>SUM(I22:I22)</f>
        <v>0</v>
      </c>
      <c r="J23" s="13">
        <f>SUM(J22:J22)</f>
        <v>167517</v>
      </c>
      <c r="K23" s="13">
        <f>SUM(K22:K22)</f>
        <v>4814</v>
      </c>
      <c r="L23" s="13">
        <f>SUM(L22:L22)</f>
        <v>4300</v>
      </c>
      <c r="M23" s="13">
        <f>SUM(M22:M22)</f>
        <v>0</v>
      </c>
      <c r="N23" s="15">
        <f>SUM(N22:N22)</f>
        <v>653188</v>
      </c>
    </row>
    <row r="24" spans="1:14" x14ac:dyDescent="0.2">
      <c r="A24" s="6" t="s">
        <v>50</v>
      </c>
      <c r="B24" s="7"/>
      <c r="C24" s="8">
        <f>C17+C20+C23</f>
        <v>49</v>
      </c>
      <c r="D24" s="9">
        <f>D17+D20+D23</f>
        <v>30.219000000000001</v>
      </c>
      <c r="E24" s="9">
        <f>E17+E20+E23</f>
        <v>15.649799999999999</v>
      </c>
      <c r="F24" s="8">
        <f>F17+F20+F23</f>
        <v>17649393</v>
      </c>
      <c r="G24" s="8">
        <f>G17+G20+G23</f>
        <v>5683062</v>
      </c>
      <c r="H24" s="8">
        <f>H17+H20+H23</f>
        <v>23332455</v>
      </c>
      <c r="I24" s="8">
        <f>I17+I20+I23</f>
        <v>84000</v>
      </c>
      <c r="J24" s="8">
        <f>J17+J20+J23</f>
        <v>8148086</v>
      </c>
      <c r="K24" s="8">
        <f>K17+K20+K23</f>
        <v>233325</v>
      </c>
      <c r="L24" s="8">
        <f>L17+L20+L23</f>
        <v>264175</v>
      </c>
      <c r="M24" s="8">
        <f>M17+M20+M23</f>
        <v>6596054</v>
      </c>
      <c r="N24" s="10">
        <f>N17+N20+N23</f>
        <v>38424770</v>
      </c>
    </row>
    <row r="25" spans="1:14" x14ac:dyDescent="0.2">
      <c r="A25" s="16"/>
      <c r="B25" s="17"/>
      <c r="C25" s="18"/>
      <c r="D25" s="19"/>
      <c r="E25" s="19"/>
      <c r="F25" s="18"/>
      <c r="G25" s="18"/>
      <c r="H25" s="18"/>
      <c r="I25" s="18"/>
      <c r="J25" s="18"/>
      <c r="K25" s="18"/>
      <c r="L25" s="18"/>
      <c r="M25" s="18"/>
      <c r="N25" s="20"/>
    </row>
    <row r="26" spans="1:14" x14ac:dyDescent="0.2">
      <c r="A26" s="6" t="s">
        <v>51</v>
      </c>
      <c r="B26" s="7"/>
      <c r="C26" s="8"/>
      <c r="D26" s="9"/>
      <c r="E26" s="9"/>
      <c r="F26" s="8"/>
      <c r="G26" s="8"/>
      <c r="H26" s="8"/>
      <c r="I26" s="8"/>
      <c r="J26" s="8"/>
      <c r="K26" s="8"/>
      <c r="L26" s="8"/>
      <c r="M26" s="8"/>
      <c r="N26" s="10"/>
    </row>
    <row r="27" spans="1:14" x14ac:dyDescent="0.2">
      <c r="A27" s="6" t="s">
        <v>52</v>
      </c>
      <c r="B27" s="7" t="s">
        <v>6</v>
      </c>
      <c r="C27" s="8" t="s">
        <v>7</v>
      </c>
      <c r="D27" s="9" t="s">
        <v>8</v>
      </c>
      <c r="E27" s="9" t="s">
        <v>9</v>
      </c>
      <c r="F27" s="8" t="s">
        <v>10</v>
      </c>
      <c r="G27" s="8" t="s">
        <v>11</v>
      </c>
      <c r="H27" s="8" t="s">
        <v>12</v>
      </c>
      <c r="I27" s="8" t="s">
        <v>13</v>
      </c>
      <c r="J27" s="8" t="s">
        <v>14</v>
      </c>
      <c r="K27" s="8" t="s">
        <v>15</v>
      </c>
      <c r="L27" s="8" t="s">
        <v>16</v>
      </c>
      <c r="M27" s="8" t="s">
        <v>17</v>
      </c>
      <c r="N27" s="10" t="s">
        <v>18</v>
      </c>
    </row>
    <row r="28" spans="1:14" x14ac:dyDescent="0.2">
      <c r="A28" s="11" t="s">
        <v>44</v>
      </c>
      <c r="B28" s="12"/>
      <c r="C28" s="13"/>
      <c r="D28" s="14"/>
      <c r="E28" s="14"/>
      <c r="F28" s="13"/>
      <c r="G28" s="13"/>
      <c r="H28" s="13"/>
      <c r="I28" s="13"/>
      <c r="J28" s="13"/>
      <c r="K28" s="13"/>
      <c r="L28" s="13"/>
      <c r="M28" s="13"/>
      <c r="N28" s="15"/>
    </row>
    <row r="29" spans="1:14" x14ac:dyDescent="0.2">
      <c r="A29" s="16" t="s">
        <v>36</v>
      </c>
      <c r="B29" s="17"/>
      <c r="C29" s="18">
        <v>0</v>
      </c>
      <c r="D29" s="19">
        <v>-0.42</v>
      </c>
      <c r="E29" s="19">
        <v>0</v>
      </c>
      <c r="F29" s="18">
        <v>-218694</v>
      </c>
      <c r="G29" s="18">
        <v>0</v>
      </c>
      <c r="H29" s="18">
        <v>-218694</v>
      </c>
      <c r="I29" s="18">
        <v>0</v>
      </c>
      <c r="J29" s="18">
        <v>-76105</v>
      </c>
      <c r="K29" s="18">
        <v>-2187</v>
      </c>
      <c r="L29" s="18">
        <v>0</v>
      </c>
      <c r="M29" s="18">
        <v>0</v>
      </c>
      <c r="N29" s="20">
        <v>-294799</v>
      </c>
    </row>
    <row r="30" spans="1:14" x14ac:dyDescent="0.2">
      <c r="A30" s="16" t="s">
        <v>37</v>
      </c>
      <c r="B30" s="17"/>
      <c r="C30" s="18">
        <v>0</v>
      </c>
      <c r="D30" s="19">
        <v>0</v>
      </c>
      <c r="E30" s="19">
        <v>0</v>
      </c>
      <c r="F30" s="18">
        <v>0</v>
      </c>
      <c r="G30" s="18">
        <v>0</v>
      </c>
      <c r="H30" s="18">
        <v>0</v>
      </c>
      <c r="I30" s="18">
        <v>218694</v>
      </c>
      <c r="J30" s="18">
        <v>73918</v>
      </c>
      <c r="K30" s="18">
        <v>0</v>
      </c>
      <c r="L30" s="18">
        <v>0</v>
      </c>
      <c r="M30" s="18">
        <v>0</v>
      </c>
      <c r="N30" s="20">
        <v>292612</v>
      </c>
    </row>
    <row r="31" spans="1:14" x14ac:dyDescent="0.2">
      <c r="A31" s="16" t="s">
        <v>30</v>
      </c>
      <c r="B31" s="17">
        <v>7</v>
      </c>
      <c r="C31" s="18">
        <v>0</v>
      </c>
      <c r="D31" s="19">
        <v>0</v>
      </c>
      <c r="E31" s="19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79700</v>
      </c>
      <c r="N31" s="20">
        <v>79700</v>
      </c>
    </row>
    <row r="32" spans="1:14" x14ac:dyDescent="0.2">
      <c r="A32" s="16" t="s">
        <v>20</v>
      </c>
      <c r="B32" s="17">
        <v>8</v>
      </c>
      <c r="C32" s="18">
        <v>0</v>
      </c>
      <c r="D32" s="19">
        <v>0</v>
      </c>
      <c r="E32" s="19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623000</v>
      </c>
      <c r="N32" s="20">
        <v>623000</v>
      </c>
    </row>
    <row r="33" spans="1:14" x14ac:dyDescent="0.2">
      <c r="A33" s="16" t="s">
        <v>21</v>
      </c>
      <c r="B33" s="17">
        <v>544</v>
      </c>
      <c r="C33" s="18">
        <v>0</v>
      </c>
      <c r="D33" s="19">
        <v>0</v>
      </c>
      <c r="E33" s="19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203094</v>
      </c>
      <c r="N33" s="20">
        <v>203094</v>
      </c>
    </row>
    <row r="34" spans="1:14" x14ac:dyDescent="0.2">
      <c r="A34" s="16" t="s">
        <v>23</v>
      </c>
      <c r="B34" s="17"/>
      <c r="C34" s="18">
        <v>0</v>
      </c>
      <c r="D34" s="19">
        <v>0</v>
      </c>
      <c r="E34" s="19">
        <v>2.62</v>
      </c>
      <c r="F34" s="18">
        <v>0</v>
      </c>
      <c r="G34" s="18">
        <v>1023875</v>
      </c>
      <c r="H34" s="18">
        <v>1023875</v>
      </c>
      <c r="I34" s="18">
        <v>0</v>
      </c>
      <c r="J34" s="18">
        <v>356309</v>
      </c>
      <c r="K34" s="18">
        <v>10239</v>
      </c>
      <c r="L34" s="18">
        <v>0</v>
      </c>
      <c r="M34" s="18">
        <v>0</v>
      </c>
      <c r="N34" s="20">
        <v>1380184</v>
      </c>
    </row>
    <row r="35" spans="1:14" x14ac:dyDescent="0.2">
      <c r="A35" s="16" t="s">
        <v>46</v>
      </c>
      <c r="B35" s="17"/>
      <c r="C35" s="18">
        <v>0</v>
      </c>
      <c r="D35" s="19">
        <v>20.6934</v>
      </c>
      <c r="E35" s="19">
        <v>2.0510000000000002</v>
      </c>
      <c r="F35" s="18">
        <v>12408170</v>
      </c>
      <c r="G35" s="18">
        <v>515006</v>
      </c>
      <c r="H35" s="18">
        <v>12923176</v>
      </c>
      <c r="I35" s="18">
        <v>0</v>
      </c>
      <c r="J35" s="18">
        <v>4497264</v>
      </c>
      <c r="K35" s="18">
        <v>129231</v>
      </c>
      <c r="L35" s="18">
        <v>115250</v>
      </c>
      <c r="M35" s="18">
        <v>0</v>
      </c>
      <c r="N35" s="20">
        <v>17535690</v>
      </c>
    </row>
    <row r="36" spans="1:14" x14ac:dyDescent="0.2">
      <c r="A36" s="16" t="s">
        <v>53</v>
      </c>
      <c r="B36" s="17"/>
      <c r="C36" s="18">
        <v>0</v>
      </c>
      <c r="D36" s="19">
        <v>0</v>
      </c>
      <c r="E36" s="19">
        <v>0</v>
      </c>
      <c r="F36" s="18">
        <v>48000</v>
      </c>
      <c r="G36" s="18">
        <v>0</v>
      </c>
      <c r="H36" s="18">
        <v>48000</v>
      </c>
      <c r="I36" s="18">
        <v>0</v>
      </c>
      <c r="J36" s="18">
        <v>16704</v>
      </c>
      <c r="K36" s="18">
        <v>480</v>
      </c>
      <c r="L36" s="18">
        <v>4500</v>
      </c>
      <c r="M36" s="18">
        <v>0</v>
      </c>
      <c r="N36" s="20">
        <v>69204</v>
      </c>
    </row>
    <row r="37" spans="1:14" x14ac:dyDescent="0.2">
      <c r="A37" s="11" t="s">
        <v>24</v>
      </c>
      <c r="B37" s="12"/>
      <c r="C37" s="13">
        <f>SUM(C29:C36)</f>
        <v>0</v>
      </c>
      <c r="D37" s="14">
        <f>SUM(D29:D36)</f>
        <v>20.273399999999999</v>
      </c>
      <c r="E37" s="14">
        <f>SUM(E29:E36)</f>
        <v>4.6710000000000003</v>
      </c>
      <c r="F37" s="13">
        <f>SUM(F29:F36)</f>
        <v>12237476</v>
      </c>
      <c r="G37" s="13">
        <f>SUM(G29:G36)</f>
        <v>1538881</v>
      </c>
      <c r="H37" s="13">
        <f>SUM(H29:H36)</f>
        <v>13776357</v>
      </c>
      <c r="I37" s="13">
        <f>SUM(I29:I36)</f>
        <v>218694</v>
      </c>
      <c r="J37" s="13">
        <f>SUM(J29:J36)</f>
        <v>4868090</v>
      </c>
      <c r="K37" s="13">
        <f>SUM(K29:K36)</f>
        <v>137763</v>
      </c>
      <c r="L37" s="13">
        <f>SUM(L29:L36)</f>
        <v>119750</v>
      </c>
      <c r="M37" s="13">
        <f>SUM(M29:M36)</f>
        <v>905794</v>
      </c>
      <c r="N37" s="15">
        <f>SUM(N29:N36)</f>
        <v>19888685</v>
      </c>
    </row>
    <row r="38" spans="1:14" x14ac:dyDescent="0.2">
      <c r="A38" s="11" t="s">
        <v>54</v>
      </c>
      <c r="B38" s="12"/>
      <c r="C38" s="13"/>
      <c r="D38" s="14"/>
      <c r="E38" s="14"/>
      <c r="F38" s="13"/>
      <c r="G38" s="13"/>
      <c r="H38" s="13"/>
      <c r="I38" s="13"/>
      <c r="J38" s="13"/>
      <c r="K38" s="13"/>
      <c r="L38" s="13"/>
      <c r="M38" s="13"/>
      <c r="N38" s="15"/>
    </row>
    <row r="39" spans="1:14" x14ac:dyDescent="0.2">
      <c r="A39" s="16" t="s">
        <v>55</v>
      </c>
      <c r="B39" s="17"/>
      <c r="C39" s="18">
        <v>22</v>
      </c>
      <c r="D39" s="19">
        <v>0</v>
      </c>
      <c r="E39" s="19">
        <v>4.19E-2</v>
      </c>
      <c r="F39" s="18">
        <v>0</v>
      </c>
      <c r="G39" s="18">
        <v>11355</v>
      </c>
      <c r="H39" s="18">
        <v>11355</v>
      </c>
      <c r="I39" s="18">
        <v>0</v>
      </c>
      <c r="J39" s="18">
        <v>3952</v>
      </c>
      <c r="K39" s="18">
        <v>114</v>
      </c>
      <c r="L39" s="18">
        <v>0</v>
      </c>
      <c r="M39" s="18">
        <v>0</v>
      </c>
      <c r="N39" s="20">
        <v>15307</v>
      </c>
    </row>
    <row r="40" spans="1:14" x14ac:dyDescent="0.2">
      <c r="A40" s="16" t="s">
        <v>56</v>
      </c>
      <c r="B40" s="17"/>
      <c r="C40" s="18">
        <v>0</v>
      </c>
      <c r="D40" s="19">
        <v>4.0124000000000004</v>
      </c>
      <c r="E40" s="19">
        <v>0</v>
      </c>
      <c r="F40" s="18">
        <v>1540955</v>
      </c>
      <c r="G40" s="18">
        <v>0</v>
      </c>
      <c r="H40" s="18">
        <v>1540955</v>
      </c>
      <c r="I40" s="18">
        <v>0</v>
      </c>
      <c r="J40" s="18">
        <v>536253</v>
      </c>
      <c r="K40" s="18">
        <v>15410</v>
      </c>
      <c r="L40" s="18">
        <v>0</v>
      </c>
      <c r="M40" s="18">
        <v>0</v>
      </c>
      <c r="N40" s="20">
        <v>2077208</v>
      </c>
    </row>
    <row r="41" spans="1:14" x14ac:dyDescent="0.2">
      <c r="A41" s="11" t="s">
        <v>24</v>
      </c>
      <c r="B41" s="12"/>
      <c r="C41" s="13">
        <f>SUM(C39:C40)</f>
        <v>22</v>
      </c>
      <c r="D41" s="14">
        <f>SUM(D39:D40)</f>
        <v>4.0124000000000004</v>
      </c>
      <c r="E41" s="14">
        <f>SUM(E39:E40)</f>
        <v>4.19E-2</v>
      </c>
      <c r="F41" s="13">
        <f>SUM(F39:F40)</f>
        <v>1540955</v>
      </c>
      <c r="G41" s="13">
        <f>SUM(G39:G40)</f>
        <v>11355</v>
      </c>
      <c r="H41" s="13">
        <f>SUM(H39:H40)</f>
        <v>1552310</v>
      </c>
      <c r="I41" s="13">
        <f>SUM(I39:I40)</f>
        <v>0</v>
      </c>
      <c r="J41" s="13">
        <f>SUM(J39:J40)</f>
        <v>540205</v>
      </c>
      <c r="K41" s="13">
        <f>SUM(K39:K40)</f>
        <v>15524</v>
      </c>
      <c r="L41" s="13">
        <f>SUM(L39:L40)</f>
        <v>0</v>
      </c>
      <c r="M41" s="13">
        <f>SUM(M39:M40)</f>
        <v>0</v>
      </c>
      <c r="N41" s="15">
        <f>SUM(N39:N40)</f>
        <v>2092515</v>
      </c>
    </row>
    <row r="42" spans="1:14" x14ac:dyDescent="0.2">
      <c r="A42" s="6" t="s">
        <v>57</v>
      </c>
      <c r="B42" s="7"/>
      <c r="C42" s="8">
        <f>C37+C41</f>
        <v>22</v>
      </c>
      <c r="D42" s="9">
        <f>D37+D41</f>
        <v>24.285799999999998</v>
      </c>
      <c r="E42" s="9">
        <f>E37+E41</f>
        <v>4.7129000000000003</v>
      </c>
      <c r="F42" s="8">
        <f>F37+F41</f>
        <v>13778431</v>
      </c>
      <c r="G42" s="8">
        <f>G37+G41</f>
        <v>1550236</v>
      </c>
      <c r="H42" s="8">
        <f>H37+H41</f>
        <v>15328667</v>
      </c>
      <c r="I42" s="8">
        <f>I37+I41</f>
        <v>218694</v>
      </c>
      <c r="J42" s="8">
        <f>J37+J41</f>
        <v>5408295</v>
      </c>
      <c r="K42" s="8">
        <f>K37+K41</f>
        <v>153287</v>
      </c>
      <c r="L42" s="8">
        <f>L37+L41</f>
        <v>119750</v>
      </c>
      <c r="M42" s="8">
        <f>M37+M41</f>
        <v>905794</v>
      </c>
      <c r="N42" s="10">
        <f>N37+N41</f>
        <v>21981200</v>
      </c>
    </row>
    <row r="43" spans="1:14" x14ac:dyDescent="0.2">
      <c r="A43" s="16"/>
      <c r="B43" s="17"/>
      <c r="C43" s="18"/>
      <c r="D43" s="19"/>
      <c r="E43" s="19"/>
      <c r="F43" s="18"/>
      <c r="G43" s="18"/>
      <c r="H43" s="18"/>
      <c r="I43" s="18"/>
      <c r="J43" s="18"/>
      <c r="K43" s="18"/>
      <c r="L43" s="18"/>
      <c r="M43" s="18"/>
      <c r="N43" s="20"/>
    </row>
    <row r="44" spans="1:14" x14ac:dyDescent="0.2">
      <c r="A44" s="6" t="s">
        <v>58</v>
      </c>
      <c r="B44" s="7"/>
      <c r="C44" s="8"/>
      <c r="D44" s="9"/>
      <c r="E44" s="9"/>
      <c r="F44" s="8"/>
      <c r="G44" s="8"/>
      <c r="H44" s="8"/>
      <c r="I44" s="8"/>
      <c r="J44" s="8"/>
      <c r="K44" s="8"/>
      <c r="L44" s="8"/>
      <c r="M44" s="8"/>
      <c r="N44" s="10"/>
    </row>
    <row r="45" spans="1:14" x14ac:dyDescent="0.2">
      <c r="A45" s="6" t="s">
        <v>59</v>
      </c>
      <c r="B45" s="7" t="s">
        <v>6</v>
      </c>
      <c r="C45" s="8" t="s">
        <v>7</v>
      </c>
      <c r="D45" s="9" t="s">
        <v>8</v>
      </c>
      <c r="E45" s="9" t="s">
        <v>9</v>
      </c>
      <c r="F45" s="8" t="s">
        <v>10</v>
      </c>
      <c r="G45" s="8" t="s">
        <v>11</v>
      </c>
      <c r="H45" s="8" t="s">
        <v>12</v>
      </c>
      <c r="I45" s="8" t="s">
        <v>13</v>
      </c>
      <c r="J45" s="8" t="s">
        <v>14</v>
      </c>
      <c r="K45" s="8" t="s">
        <v>15</v>
      </c>
      <c r="L45" s="8" t="s">
        <v>16</v>
      </c>
      <c r="M45" s="8" t="s">
        <v>17</v>
      </c>
      <c r="N45" s="10" t="s">
        <v>18</v>
      </c>
    </row>
    <row r="46" spans="1:14" x14ac:dyDescent="0.2">
      <c r="A46" s="11" t="s">
        <v>44</v>
      </c>
      <c r="B46" s="12"/>
      <c r="C46" s="13"/>
      <c r="D46" s="14"/>
      <c r="E46" s="14"/>
      <c r="F46" s="13"/>
      <c r="G46" s="13"/>
      <c r="H46" s="13"/>
      <c r="I46" s="13"/>
      <c r="J46" s="13"/>
      <c r="K46" s="13"/>
      <c r="L46" s="13"/>
      <c r="M46" s="13"/>
      <c r="N46" s="15"/>
    </row>
    <row r="47" spans="1:14" x14ac:dyDescent="0.2">
      <c r="A47" s="16" t="s">
        <v>36</v>
      </c>
      <c r="B47" s="17"/>
      <c r="C47" s="18">
        <v>0</v>
      </c>
      <c r="D47" s="19">
        <v>-0.28999999999999998</v>
      </c>
      <c r="E47" s="19">
        <v>0</v>
      </c>
      <c r="F47" s="18">
        <v>-147168</v>
      </c>
      <c r="G47" s="18">
        <v>0</v>
      </c>
      <c r="H47" s="18">
        <v>-147168</v>
      </c>
      <c r="I47" s="18">
        <v>0</v>
      </c>
      <c r="J47" s="18">
        <v>-51215</v>
      </c>
      <c r="K47" s="18">
        <v>-1472</v>
      </c>
      <c r="L47" s="18">
        <v>0</v>
      </c>
      <c r="M47" s="18">
        <v>0</v>
      </c>
      <c r="N47" s="20">
        <v>-198383</v>
      </c>
    </row>
    <row r="48" spans="1:14" x14ac:dyDescent="0.2">
      <c r="A48" s="16" t="s">
        <v>37</v>
      </c>
      <c r="B48" s="17"/>
      <c r="C48" s="18">
        <v>0</v>
      </c>
      <c r="D48" s="19">
        <v>0</v>
      </c>
      <c r="E48" s="19">
        <v>0</v>
      </c>
      <c r="F48" s="18">
        <v>0</v>
      </c>
      <c r="G48" s="18">
        <v>0</v>
      </c>
      <c r="H48" s="18">
        <v>0</v>
      </c>
      <c r="I48" s="18">
        <v>147168</v>
      </c>
      <c r="J48" s="18">
        <v>49743</v>
      </c>
      <c r="K48" s="18">
        <v>0</v>
      </c>
      <c r="L48" s="18">
        <v>0</v>
      </c>
      <c r="M48" s="18">
        <v>0</v>
      </c>
      <c r="N48" s="20">
        <v>196911</v>
      </c>
    </row>
    <row r="49" spans="1:14" x14ac:dyDescent="0.2">
      <c r="A49" s="16" t="s">
        <v>30</v>
      </c>
      <c r="B49" s="17">
        <v>7</v>
      </c>
      <c r="C49" s="18">
        <v>0</v>
      </c>
      <c r="D49" s="19">
        <v>0</v>
      </c>
      <c r="E49" s="19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89985</v>
      </c>
      <c r="N49" s="20">
        <v>89985</v>
      </c>
    </row>
    <row r="50" spans="1:14" x14ac:dyDescent="0.2">
      <c r="A50" s="16" t="s">
        <v>20</v>
      </c>
      <c r="B50" s="17">
        <v>8</v>
      </c>
      <c r="C50" s="18">
        <v>0</v>
      </c>
      <c r="D50" s="19">
        <v>0</v>
      </c>
      <c r="E50" s="19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255995</v>
      </c>
      <c r="N50" s="20">
        <v>255995</v>
      </c>
    </row>
    <row r="51" spans="1:14" x14ac:dyDescent="0.2">
      <c r="A51" s="16" t="s">
        <v>21</v>
      </c>
      <c r="B51" s="17">
        <v>544</v>
      </c>
      <c r="C51" s="18">
        <v>0</v>
      </c>
      <c r="D51" s="19">
        <v>0</v>
      </c>
      <c r="E51" s="19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183321</v>
      </c>
      <c r="N51" s="20">
        <v>183321</v>
      </c>
    </row>
    <row r="52" spans="1:14" x14ac:dyDescent="0.2">
      <c r="A52" s="16" t="s">
        <v>23</v>
      </c>
      <c r="B52" s="17"/>
      <c r="C52" s="18">
        <v>0</v>
      </c>
      <c r="D52" s="19">
        <v>0</v>
      </c>
      <c r="E52" s="19">
        <v>0.75</v>
      </c>
      <c r="F52" s="18">
        <v>0</v>
      </c>
      <c r="G52" s="18">
        <v>293094</v>
      </c>
      <c r="H52" s="18">
        <v>293094</v>
      </c>
      <c r="I52" s="18">
        <v>0</v>
      </c>
      <c r="J52" s="18">
        <v>101997</v>
      </c>
      <c r="K52" s="18">
        <v>2931</v>
      </c>
      <c r="L52" s="18">
        <v>0</v>
      </c>
      <c r="M52" s="18">
        <v>0</v>
      </c>
      <c r="N52" s="20">
        <v>395091</v>
      </c>
    </row>
    <row r="53" spans="1:14" x14ac:dyDescent="0.2">
      <c r="A53" s="16" t="s">
        <v>46</v>
      </c>
      <c r="B53" s="17"/>
      <c r="C53" s="18">
        <v>0</v>
      </c>
      <c r="D53" s="19">
        <v>6.1665000000000001</v>
      </c>
      <c r="E53" s="19">
        <v>0.54</v>
      </c>
      <c r="F53" s="18">
        <v>4007642</v>
      </c>
      <c r="G53" s="18">
        <v>135594</v>
      </c>
      <c r="H53" s="18">
        <v>4143236</v>
      </c>
      <c r="I53" s="18">
        <v>0</v>
      </c>
      <c r="J53" s="18">
        <v>1441846</v>
      </c>
      <c r="K53" s="18">
        <v>41433</v>
      </c>
      <c r="L53" s="18">
        <v>34640</v>
      </c>
      <c r="M53" s="18">
        <v>0</v>
      </c>
      <c r="N53" s="20">
        <v>5619722</v>
      </c>
    </row>
    <row r="54" spans="1:14" x14ac:dyDescent="0.2">
      <c r="A54" s="11" t="s">
        <v>24</v>
      </c>
      <c r="B54" s="12"/>
      <c r="C54" s="13">
        <f>SUM(C47:C53)</f>
        <v>0</v>
      </c>
      <c r="D54" s="14">
        <f>SUM(D47:D53)</f>
        <v>5.8765000000000001</v>
      </c>
      <c r="E54" s="14">
        <f>SUM(E47:E53)</f>
        <v>1.29</v>
      </c>
      <c r="F54" s="13">
        <f>SUM(F47:F53)</f>
        <v>3860474</v>
      </c>
      <c r="G54" s="13">
        <f>SUM(G47:G53)</f>
        <v>428688</v>
      </c>
      <c r="H54" s="13">
        <f>SUM(H47:H53)</f>
        <v>4289162</v>
      </c>
      <c r="I54" s="13">
        <f>SUM(I47:I53)</f>
        <v>147168</v>
      </c>
      <c r="J54" s="13">
        <f>SUM(J47:J53)</f>
        <v>1542371</v>
      </c>
      <c r="K54" s="13">
        <f>SUM(K47:K53)</f>
        <v>42892</v>
      </c>
      <c r="L54" s="13">
        <f>SUM(L47:L53)</f>
        <v>34640</v>
      </c>
      <c r="M54" s="13">
        <f>SUM(M47:M53)</f>
        <v>529301</v>
      </c>
      <c r="N54" s="15">
        <f>SUM(N47:N53)</f>
        <v>6542642</v>
      </c>
    </row>
    <row r="55" spans="1:14" x14ac:dyDescent="0.2">
      <c r="A55" s="11" t="s">
        <v>54</v>
      </c>
      <c r="B55" s="12"/>
      <c r="C55" s="13"/>
      <c r="D55" s="14"/>
      <c r="E55" s="14"/>
      <c r="F55" s="13"/>
      <c r="G55" s="13"/>
      <c r="H55" s="13"/>
      <c r="I55" s="13"/>
      <c r="J55" s="13"/>
      <c r="K55" s="13"/>
      <c r="L55" s="13"/>
      <c r="M55" s="13"/>
      <c r="N55" s="15"/>
    </row>
    <row r="56" spans="1:14" x14ac:dyDescent="0.2">
      <c r="A56" s="16" t="s">
        <v>55</v>
      </c>
      <c r="B56" s="17"/>
      <c r="C56" s="18">
        <v>14</v>
      </c>
      <c r="D56" s="19">
        <v>0</v>
      </c>
      <c r="E56" s="19">
        <v>2.6700000000000002E-2</v>
      </c>
      <c r="F56" s="18">
        <v>0</v>
      </c>
      <c r="G56" s="18">
        <v>7236</v>
      </c>
      <c r="H56" s="18">
        <v>7236</v>
      </c>
      <c r="I56" s="18">
        <v>0</v>
      </c>
      <c r="J56" s="18">
        <v>2518</v>
      </c>
      <c r="K56" s="18">
        <v>72</v>
      </c>
      <c r="L56" s="18">
        <v>0</v>
      </c>
      <c r="M56" s="18">
        <v>0</v>
      </c>
      <c r="N56" s="20">
        <v>9754</v>
      </c>
    </row>
    <row r="57" spans="1:14" x14ac:dyDescent="0.2">
      <c r="A57" s="16" t="s">
        <v>56</v>
      </c>
      <c r="B57" s="17"/>
      <c r="C57" s="18">
        <v>0</v>
      </c>
      <c r="D57" s="19">
        <v>0.83850000000000002</v>
      </c>
      <c r="E57" s="19">
        <v>0</v>
      </c>
      <c r="F57" s="18">
        <v>369620</v>
      </c>
      <c r="G57" s="18">
        <v>0</v>
      </c>
      <c r="H57" s="18">
        <v>369620</v>
      </c>
      <c r="I57" s="18">
        <v>0</v>
      </c>
      <c r="J57" s="18">
        <v>128628</v>
      </c>
      <c r="K57" s="18">
        <v>3696</v>
      </c>
      <c r="L57" s="18">
        <v>0</v>
      </c>
      <c r="M57" s="18">
        <v>0</v>
      </c>
      <c r="N57" s="20">
        <v>498248</v>
      </c>
    </row>
    <row r="58" spans="1:14" x14ac:dyDescent="0.2">
      <c r="A58" s="11" t="s">
        <v>24</v>
      </c>
      <c r="B58" s="12"/>
      <c r="C58" s="13">
        <f>SUM(C56:C57)</f>
        <v>14</v>
      </c>
      <c r="D58" s="14">
        <f>SUM(D56:D57)</f>
        <v>0.83850000000000002</v>
      </c>
      <c r="E58" s="14">
        <f>SUM(E56:E57)</f>
        <v>2.6700000000000002E-2</v>
      </c>
      <c r="F58" s="13">
        <f>SUM(F56:F57)</f>
        <v>369620</v>
      </c>
      <c r="G58" s="13">
        <f>SUM(G56:G57)</f>
        <v>7236</v>
      </c>
      <c r="H58" s="13">
        <f>SUM(H56:H57)</f>
        <v>376856</v>
      </c>
      <c r="I58" s="13">
        <f>SUM(I56:I57)</f>
        <v>0</v>
      </c>
      <c r="J58" s="13">
        <f>SUM(J56:J57)</f>
        <v>131146</v>
      </c>
      <c r="K58" s="13">
        <f>SUM(K56:K57)</f>
        <v>3768</v>
      </c>
      <c r="L58" s="13">
        <f>SUM(L56:L57)</f>
        <v>0</v>
      </c>
      <c r="M58" s="13">
        <f>SUM(M56:M57)</f>
        <v>0</v>
      </c>
      <c r="N58" s="15">
        <f>SUM(N56:N57)</f>
        <v>508002</v>
      </c>
    </row>
    <row r="59" spans="1:14" x14ac:dyDescent="0.2">
      <c r="A59" s="6" t="s">
        <v>60</v>
      </c>
      <c r="B59" s="7"/>
      <c r="C59" s="8">
        <f>C54+C58</f>
        <v>14</v>
      </c>
      <c r="D59" s="9">
        <f>D54+D58</f>
        <v>6.7149999999999999</v>
      </c>
      <c r="E59" s="9">
        <f>E54+E58</f>
        <v>1.3167</v>
      </c>
      <c r="F59" s="8">
        <f>F54+F58</f>
        <v>4230094</v>
      </c>
      <c r="G59" s="8">
        <f>G54+G58</f>
        <v>435924</v>
      </c>
      <c r="H59" s="8">
        <f>H54+H58</f>
        <v>4666018</v>
      </c>
      <c r="I59" s="8">
        <f>I54+I58</f>
        <v>147168</v>
      </c>
      <c r="J59" s="8">
        <f>J54+J58</f>
        <v>1673517</v>
      </c>
      <c r="K59" s="8">
        <f>K54+K58</f>
        <v>46660</v>
      </c>
      <c r="L59" s="8">
        <f>L54+L58</f>
        <v>34640</v>
      </c>
      <c r="M59" s="8">
        <f>M54+M58</f>
        <v>529301</v>
      </c>
      <c r="N59" s="10">
        <f>N54+N58</f>
        <v>7050644</v>
      </c>
    </row>
    <row r="60" spans="1:14" x14ac:dyDescent="0.2">
      <c r="A60" s="16"/>
      <c r="B60" s="17"/>
      <c r="C60" s="18"/>
      <c r="D60" s="19"/>
      <c r="E60" s="19"/>
      <c r="F60" s="18"/>
      <c r="G60" s="18"/>
      <c r="H60" s="18"/>
      <c r="I60" s="18"/>
      <c r="J60" s="18"/>
      <c r="K60" s="18"/>
      <c r="L60" s="18"/>
      <c r="M60" s="18"/>
      <c r="N60" s="20"/>
    </row>
    <row r="61" spans="1:14" x14ac:dyDescent="0.2">
      <c r="A61" s="6" t="s">
        <v>61</v>
      </c>
      <c r="B61" s="7"/>
      <c r="C61" s="8"/>
      <c r="D61" s="9"/>
      <c r="E61" s="9"/>
      <c r="F61" s="8"/>
      <c r="G61" s="8"/>
      <c r="H61" s="8"/>
      <c r="I61" s="8"/>
      <c r="J61" s="8"/>
      <c r="K61" s="8"/>
      <c r="L61" s="8"/>
      <c r="M61" s="8"/>
      <c r="N61" s="10"/>
    </row>
    <row r="62" spans="1:14" x14ac:dyDescent="0.2">
      <c r="A62" s="6" t="s">
        <v>62</v>
      </c>
      <c r="B62" s="7" t="s">
        <v>6</v>
      </c>
      <c r="C62" s="8" t="s">
        <v>7</v>
      </c>
      <c r="D62" s="9" t="s">
        <v>8</v>
      </c>
      <c r="E62" s="9" t="s">
        <v>9</v>
      </c>
      <c r="F62" s="8" t="s">
        <v>10</v>
      </c>
      <c r="G62" s="8" t="s">
        <v>11</v>
      </c>
      <c r="H62" s="8" t="s">
        <v>12</v>
      </c>
      <c r="I62" s="8" t="s">
        <v>13</v>
      </c>
      <c r="J62" s="8" t="s">
        <v>14</v>
      </c>
      <c r="K62" s="8" t="s">
        <v>15</v>
      </c>
      <c r="L62" s="8" t="s">
        <v>16</v>
      </c>
      <c r="M62" s="8" t="s">
        <v>17</v>
      </c>
      <c r="N62" s="10" t="s">
        <v>18</v>
      </c>
    </row>
    <row r="63" spans="1:14" x14ac:dyDescent="0.2">
      <c r="A63" s="11" t="s">
        <v>44</v>
      </c>
      <c r="B63" s="12"/>
      <c r="C63" s="13"/>
      <c r="D63" s="14"/>
      <c r="E63" s="14"/>
      <c r="F63" s="13"/>
      <c r="G63" s="13"/>
      <c r="H63" s="13"/>
      <c r="I63" s="13"/>
      <c r="J63" s="13"/>
      <c r="K63" s="13"/>
      <c r="L63" s="13"/>
      <c r="M63" s="13"/>
      <c r="N63" s="15"/>
    </row>
    <row r="64" spans="1:14" x14ac:dyDescent="0.2">
      <c r="A64" s="16" t="s">
        <v>36</v>
      </c>
      <c r="B64" s="17"/>
      <c r="C64" s="18">
        <v>0</v>
      </c>
      <c r="D64" s="19">
        <v>-0.02</v>
      </c>
      <c r="E64" s="19">
        <v>0</v>
      </c>
      <c r="F64" s="18">
        <v>-10080</v>
      </c>
      <c r="G64" s="18">
        <v>0</v>
      </c>
      <c r="H64" s="18">
        <v>-10080</v>
      </c>
      <c r="I64" s="18">
        <v>0</v>
      </c>
      <c r="J64" s="18">
        <v>-3508</v>
      </c>
      <c r="K64" s="18">
        <v>-101</v>
      </c>
      <c r="L64" s="18">
        <v>0</v>
      </c>
      <c r="M64" s="18">
        <v>0</v>
      </c>
      <c r="N64" s="20">
        <v>-13588</v>
      </c>
    </row>
    <row r="65" spans="1:14" x14ac:dyDescent="0.2">
      <c r="A65" s="16" t="s">
        <v>37</v>
      </c>
      <c r="B65" s="17"/>
      <c r="C65" s="18">
        <v>0</v>
      </c>
      <c r="D65" s="19">
        <v>0</v>
      </c>
      <c r="E65" s="19">
        <v>0</v>
      </c>
      <c r="F65" s="18">
        <v>0</v>
      </c>
      <c r="G65" s="18">
        <v>0</v>
      </c>
      <c r="H65" s="18">
        <v>0</v>
      </c>
      <c r="I65" s="18">
        <v>10080</v>
      </c>
      <c r="J65" s="18">
        <v>3407</v>
      </c>
      <c r="K65" s="18">
        <v>0</v>
      </c>
      <c r="L65" s="18">
        <v>0</v>
      </c>
      <c r="M65" s="18">
        <v>0</v>
      </c>
      <c r="N65" s="20">
        <v>13487</v>
      </c>
    </row>
    <row r="66" spans="1:14" x14ac:dyDescent="0.2">
      <c r="A66" s="16" t="s">
        <v>30</v>
      </c>
      <c r="B66" s="17">
        <v>7</v>
      </c>
      <c r="C66" s="18">
        <v>0</v>
      </c>
      <c r="D66" s="19">
        <v>0</v>
      </c>
      <c r="E66" s="19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192000</v>
      </c>
      <c r="N66" s="20">
        <v>192000</v>
      </c>
    </row>
    <row r="67" spans="1:14" x14ac:dyDescent="0.2">
      <c r="A67" s="16" t="s">
        <v>20</v>
      </c>
      <c r="B67" s="17">
        <v>8</v>
      </c>
      <c r="C67" s="18">
        <v>0</v>
      </c>
      <c r="D67" s="19">
        <v>0</v>
      </c>
      <c r="E67" s="19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1800000</v>
      </c>
      <c r="N67" s="20">
        <v>1800000</v>
      </c>
    </row>
    <row r="68" spans="1:14" x14ac:dyDescent="0.2">
      <c r="A68" s="16" t="s">
        <v>21</v>
      </c>
      <c r="B68" s="17">
        <v>544</v>
      </c>
      <c r="C68" s="18">
        <v>0</v>
      </c>
      <c r="D68" s="19">
        <v>0</v>
      </c>
      <c r="E68" s="19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1093200</v>
      </c>
      <c r="N68" s="20">
        <v>1093200</v>
      </c>
    </row>
    <row r="69" spans="1:14" x14ac:dyDescent="0.2">
      <c r="A69" s="16" t="s">
        <v>23</v>
      </c>
      <c r="B69" s="17"/>
      <c r="C69" s="18">
        <v>0</v>
      </c>
      <c r="D69" s="19">
        <v>0</v>
      </c>
      <c r="E69" s="19">
        <v>3.57</v>
      </c>
      <c r="F69" s="18">
        <v>0</v>
      </c>
      <c r="G69" s="18">
        <v>1401977</v>
      </c>
      <c r="H69" s="18">
        <v>1401977</v>
      </c>
      <c r="I69" s="18">
        <v>0</v>
      </c>
      <c r="J69" s="18">
        <v>487888</v>
      </c>
      <c r="K69" s="18">
        <v>14020</v>
      </c>
      <c r="L69" s="18">
        <v>0</v>
      </c>
      <c r="M69" s="18">
        <v>0</v>
      </c>
      <c r="N69" s="20">
        <v>1889865</v>
      </c>
    </row>
    <row r="70" spans="1:14" x14ac:dyDescent="0.2">
      <c r="A70" s="16" t="s">
        <v>46</v>
      </c>
      <c r="B70" s="17"/>
      <c r="C70" s="18">
        <v>0</v>
      </c>
      <c r="D70" s="19">
        <v>45.014000000000003</v>
      </c>
      <c r="E70" s="19">
        <v>4.62</v>
      </c>
      <c r="F70" s="18">
        <v>27142766</v>
      </c>
      <c r="G70" s="18">
        <v>1160082</v>
      </c>
      <c r="H70" s="18">
        <v>28302848</v>
      </c>
      <c r="I70" s="18">
        <v>0</v>
      </c>
      <c r="J70" s="18">
        <v>9849392</v>
      </c>
      <c r="K70" s="18">
        <v>283029</v>
      </c>
      <c r="L70" s="18">
        <v>403145</v>
      </c>
      <c r="M70" s="18">
        <v>0</v>
      </c>
      <c r="N70" s="20">
        <v>38555385</v>
      </c>
    </row>
    <row r="71" spans="1:14" x14ac:dyDescent="0.2">
      <c r="A71" s="16" t="s">
        <v>53</v>
      </c>
      <c r="B71" s="17"/>
      <c r="C71" s="18">
        <v>0</v>
      </c>
      <c r="D71" s="19">
        <v>0</v>
      </c>
      <c r="E71" s="19">
        <v>0</v>
      </c>
      <c r="F71" s="18">
        <v>60000</v>
      </c>
      <c r="G71" s="18">
        <v>0</v>
      </c>
      <c r="H71" s="18">
        <v>60000</v>
      </c>
      <c r="I71" s="18">
        <v>0</v>
      </c>
      <c r="J71" s="18">
        <v>20880</v>
      </c>
      <c r="K71" s="18">
        <v>600</v>
      </c>
      <c r="L71" s="18">
        <v>9000</v>
      </c>
      <c r="M71" s="18">
        <v>0</v>
      </c>
      <c r="N71" s="20">
        <v>89880</v>
      </c>
    </row>
    <row r="72" spans="1:14" x14ac:dyDescent="0.2">
      <c r="A72" s="11" t="s">
        <v>24</v>
      </c>
      <c r="B72" s="12"/>
      <c r="C72" s="13">
        <f>SUM(C64:C71)</f>
        <v>0</v>
      </c>
      <c r="D72" s="14">
        <f>SUM(D64:D71)</f>
        <v>44.994</v>
      </c>
      <c r="E72" s="14">
        <f>SUM(E64:E71)</f>
        <v>8.19</v>
      </c>
      <c r="F72" s="13">
        <f>SUM(F64:F71)</f>
        <v>27192686</v>
      </c>
      <c r="G72" s="13">
        <f>SUM(G64:G71)</f>
        <v>2562059</v>
      </c>
      <c r="H72" s="13">
        <f>SUM(H64:H71)</f>
        <v>29754745</v>
      </c>
      <c r="I72" s="13">
        <f>SUM(I64:I71)</f>
        <v>10080</v>
      </c>
      <c r="J72" s="13">
        <f>SUM(J64:J71)</f>
        <v>10358059</v>
      </c>
      <c r="K72" s="13">
        <f>SUM(K64:K71)</f>
        <v>297548</v>
      </c>
      <c r="L72" s="13">
        <f>SUM(L64:L71)</f>
        <v>412145</v>
      </c>
      <c r="M72" s="13">
        <f>SUM(M64:M71)</f>
        <v>3085200</v>
      </c>
      <c r="N72" s="15">
        <f>SUM(N64:N71)</f>
        <v>43620229</v>
      </c>
    </row>
    <row r="73" spans="1:14" x14ac:dyDescent="0.2">
      <c r="A73" s="11" t="s">
        <v>63</v>
      </c>
      <c r="B73" s="12"/>
      <c r="C73" s="13"/>
      <c r="D73" s="14"/>
      <c r="E73" s="14"/>
      <c r="F73" s="13"/>
      <c r="G73" s="13"/>
      <c r="H73" s="13"/>
      <c r="I73" s="13"/>
      <c r="J73" s="13"/>
      <c r="K73" s="13"/>
      <c r="L73" s="13"/>
      <c r="M73" s="13"/>
      <c r="N73" s="15"/>
    </row>
    <row r="74" spans="1:14" x14ac:dyDescent="0.2">
      <c r="A74" s="16" t="s">
        <v>64</v>
      </c>
      <c r="B74" s="17"/>
      <c r="C74" s="18">
        <v>0</v>
      </c>
      <c r="D74" s="19">
        <v>2.6507000000000001</v>
      </c>
      <c r="E74" s="19">
        <v>0.3</v>
      </c>
      <c r="F74" s="18">
        <v>1630473</v>
      </c>
      <c r="G74" s="18">
        <v>95735</v>
      </c>
      <c r="H74" s="18">
        <v>1726208</v>
      </c>
      <c r="I74" s="18">
        <v>0</v>
      </c>
      <c r="J74" s="18">
        <v>600720</v>
      </c>
      <c r="K74" s="18">
        <v>17262</v>
      </c>
      <c r="L74" s="18">
        <v>11160</v>
      </c>
      <c r="M74" s="18">
        <v>0</v>
      </c>
      <c r="N74" s="20">
        <v>2338088</v>
      </c>
    </row>
    <row r="75" spans="1:14" x14ac:dyDescent="0.2">
      <c r="A75" s="11" t="s">
        <v>24</v>
      </c>
      <c r="B75" s="12"/>
      <c r="C75" s="13">
        <f>SUM(C74:C74)</f>
        <v>0</v>
      </c>
      <c r="D75" s="14">
        <f>SUM(D74:D74)</f>
        <v>2.6507000000000001</v>
      </c>
      <c r="E75" s="14">
        <f>SUM(E74:E74)</f>
        <v>0.3</v>
      </c>
      <c r="F75" s="13">
        <f>SUM(F74:F74)</f>
        <v>1630473</v>
      </c>
      <c r="G75" s="13">
        <f>SUM(G74:G74)</f>
        <v>95735</v>
      </c>
      <c r="H75" s="13">
        <f>SUM(H74:H74)</f>
        <v>1726208</v>
      </c>
      <c r="I75" s="13">
        <f>SUM(I74:I74)</f>
        <v>0</v>
      </c>
      <c r="J75" s="13">
        <f>SUM(J74:J74)</f>
        <v>600720</v>
      </c>
      <c r="K75" s="13">
        <f>SUM(K74:K74)</f>
        <v>17262</v>
      </c>
      <c r="L75" s="13">
        <f>SUM(L74:L74)</f>
        <v>11160</v>
      </c>
      <c r="M75" s="13">
        <f>SUM(M74:M74)</f>
        <v>0</v>
      </c>
      <c r="N75" s="15">
        <f>SUM(N74:N74)</f>
        <v>2338088</v>
      </c>
    </row>
    <row r="76" spans="1:14" x14ac:dyDescent="0.2">
      <c r="A76" s="11" t="s">
        <v>25</v>
      </c>
      <c r="B76" s="12"/>
      <c r="C76" s="13"/>
      <c r="D76" s="14"/>
      <c r="E76" s="14"/>
      <c r="F76" s="13"/>
      <c r="G76" s="13"/>
      <c r="H76" s="13"/>
      <c r="I76" s="13"/>
      <c r="J76" s="13"/>
      <c r="K76" s="13"/>
      <c r="L76" s="13"/>
      <c r="M76" s="13"/>
      <c r="N76" s="15"/>
    </row>
    <row r="77" spans="1:14" x14ac:dyDescent="0.2">
      <c r="A77" s="16" t="s">
        <v>65</v>
      </c>
      <c r="B77" s="17"/>
      <c r="C77" s="18">
        <v>135</v>
      </c>
      <c r="D77" s="19">
        <v>0</v>
      </c>
      <c r="E77" s="19">
        <v>0.83540000000000003</v>
      </c>
      <c r="F77" s="18">
        <v>0</v>
      </c>
      <c r="G77" s="18">
        <v>256825</v>
      </c>
      <c r="H77" s="18">
        <v>256825</v>
      </c>
      <c r="I77" s="18">
        <v>0</v>
      </c>
      <c r="J77" s="18">
        <v>89375</v>
      </c>
      <c r="K77" s="18">
        <v>2568</v>
      </c>
      <c r="L77" s="18">
        <v>2700</v>
      </c>
      <c r="M77" s="18">
        <v>0</v>
      </c>
      <c r="N77" s="20">
        <v>348900</v>
      </c>
    </row>
    <row r="78" spans="1:14" x14ac:dyDescent="0.2">
      <c r="A78" s="16" t="s">
        <v>66</v>
      </c>
      <c r="B78" s="17"/>
      <c r="C78" s="18">
        <v>8</v>
      </c>
      <c r="D78" s="19">
        <v>0</v>
      </c>
      <c r="E78" s="19">
        <v>7.3700000000000002E-2</v>
      </c>
      <c r="F78" s="18">
        <v>0</v>
      </c>
      <c r="G78" s="18">
        <v>22657</v>
      </c>
      <c r="H78" s="18">
        <v>22657</v>
      </c>
      <c r="I78" s="18">
        <v>0</v>
      </c>
      <c r="J78" s="18">
        <v>7885</v>
      </c>
      <c r="K78" s="18">
        <v>227</v>
      </c>
      <c r="L78" s="18">
        <v>160</v>
      </c>
      <c r="M78" s="18">
        <v>0</v>
      </c>
      <c r="N78" s="20">
        <v>30702</v>
      </c>
    </row>
    <row r="79" spans="1:14" x14ac:dyDescent="0.2">
      <c r="A79" s="11" t="s">
        <v>24</v>
      </c>
      <c r="B79" s="12"/>
      <c r="C79" s="13">
        <f>SUM(C77:C78)</f>
        <v>143</v>
      </c>
      <c r="D79" s="14">
        <f>SUM(D77:D78)</f>
        <v>0</v>
      </c>
      <c r="E79" s="14">
        <f>SUM(E77:E78)</f>
        <v>0.90910000000000002</v>
      </c>
      <c r="F79" s="13">
        <f>SUM(F77:F78)</f>
        <v>0</v>
      </c>
      <c r="G79" s="13">
        <f>SUM(G77:G78)</f>
        <v>279482</v>
      </c>
      <c r="H79" s="13">
        <f>SUM(H77:H78)</f>
        <v>279482</v>
      </c>
      <c r="I79" s="13">
        <f>SUM(I77:I78)</f>
        <v>0</v>
      </c>
      <c r="J79" s="13">
        <f>SUM(J77:J78)</f>
        <v>97260</v>
      </c>
      <c r="K79" s="13">
        <f>SUM(K77:K78)</f>
        <v>2795</v>
      </c>
      <c r="L79" s="13">
        <f>SUM(L77:L78)</f>
        <v>2860</v>
      </c>
      <c r="M79" s="13">
        <f>SUM(M77:M78)</f>
        <v>0</v>
      </c>
      <c r="N79" s="15">
        <f>SUM(N77:N78)</f>
        <v>379602</v>
      </c>
    </row>
    <row r="80" spans="1:14" x14ac:dyDescent="0.2">
      <c r="A80" s="11" t="s">
        <v>54</v>
      </c>
      <c r="B80" s="12"/>
      <c r="C80" s="13"/>
      <c r="D80" s="14"/>
      <c r="E80" s="14"/>
      <c r="F80" s="13"/>
      <c r="G80" s="13"/>
      <c r="H80" s="13"/>
      <c r="I80" s="13"/>
      <c r="J80" s="13"/>
      <c r="K80" s="13"/>
      <c r="L80" s="13"/>
      <c r="M80" s="13"/>
      <c r="N80" s="15"/>
    </row>
    <row r="81" spans="1:14" x14ac:dyDescent="0.2">
      <c r="A81" s="16" t="s">
        <v>67</v>
      </c>
      <c r="B81" s="17"/>
      <c r="C81" s="18">
        <v>92</v>
      </c>
      <c r="D81" s="19">
        <v>0</v>
      </c>
      <c r="E81" s="19">
        <v>0.15340000000000001</v>
      </c>
      <c r="F81" s="18">
        <v>0</v>
      </c>
      <c r="G81" s="18">
        <v>41573</v>
      </c>
      <c r="H81" s="18">
        <v>41573</v>
      </c>
      <c r="I81" s="18">
        <v>0</v>
      </c>
      <c r="J81" s="18">
        <v>14468</v>
      </c>
      <c r="K81" s="18">
        <v>416</v>
      </c>
      <c r="L81" s="18">
        <v>0</v>
      </c>
      <c r="M81" s="18">
        <v>0</v>
      </c>
      <c r="N81" s="20">
        <v>56041</v>
      </c>
    </row>
    <row r="82" spans="1:14" x14ac:dyDescent="0.2">
      <c r="A82" s="16" t="s">
        <v>56</v>
      </c>
      <c r="B82" s="17"/>
      <c r="C82" s="18">
        <v>0</v>
      </c>
      <c r="D82" s="19">
        <v>4.8867000000000003</v>
      </c>
      <c r="E82" s="19">
        <v>0</v>
      </c>
      <c r="F82" s="18">
        <v>2258836</v>
      </c>
      <c r="G82" s="18">
        <v>0</v>
      </c>
      <c r="H82" s="18">
        <v>2258836</v>
      </c>
      <c r="I82" s="18">
        <v>0</v>
      </c>
      <c r="J82" s="18">
        <v>786075</v>
      </c>
      <c r="K82" s="18">
        <v>22588</v>
      </c>
      <c r="L82" s="18">
        <v>0</v>
      </c>
      <c r="M82" s="18">
        <v>0</v>
      </c>
      <c r="N82" s="20">
        <v>3044911</v>
      </c>
    </row>
    <row r="83" spans="1:14" x14ac:dyDescent="0.2">
      <c r="A83" s="11" t="s">
        <v>24</v>
      </c>
      <c r="B83" s="12"/>
      <c r="C83" s="13">
        <f>SUM(C81:C82)</f>
        <v>92</v>
      </c>
      <c r="D83" s="14">
        <f>SUM(D81:D82)</f>
        <v>4.8867000000000003</v>
      </c>
      <c r="E83" s="14">
        <f>SUM(E81:E82)</f>
        <v>0.15340000000000001</v>
      </c>
      <c r="F83" s="13">
        <f>SUM(F81:F82)</f>
        <v>2258836</v>
      </c>
      <c r="G83" s="13">
        <f>SUM(G81:G82)</f>
        <v>41573</v>
      </c>
      <c r="H83" s="13">
        <f>SUM(H81:H82)</f>
        <v>2300409</v>
      </c>
      <c r="I83" s="13">
        <f>SUM(I81:I82)</f>
        <v>0</v>
      </c>
      <c r="J83" s="13">
        <f>SUM(J81:J82)</f>
        <v>800543</v>
      </c>
      <c r="K83" s="13">
        <f>SUM(K81:K82)</f>
        <v>23004</v>
      </c>
      <c r="L83" s="13">
        <f>SUM(L81:L82)</f>
        <v>0</v>
      </c>
      <c r="M83" s="13">
        <f>SUM(M81:M82)</f>
        <v>0</v>
      </c>
      <c r="N83" s="15">
        <f>SUM(N81:N82)</f>
        <v>3100952</v>
      </c>
    </row>
    <row r="84" spans="1:14" x14ac:dyDescent="0.2">
      <c r="A84" s="11" t="s">
        <v>68</v>
      </c>
      <c r="B84" s="12"/>
      <c r="C84" s="13"/>
      <c r="D84" s="14"/>
      <c r="E84" s="14"/>
      <c r="F84" s="13"/>
      <c r="G84" s="13"/>
      <c r="H84" s="13"/>
      <c r="I84" s="13"/>
      <c r="J84" s="13"/>
      <c r="K84" s="13"/>
      <c r="L84" s="13"/>
      <c r="M84" s="13"/>
      <c r="N84" s="15"/>
    </row>
    <row r="85" spans="1:14" x14ac:dyDescent="0.2">
      <c r="A85" s="16" t="s">
        <v>69</v>
      </c>
      <c r="B85" s="17"/>
      <c r="C85" s="18">
        <v>414</v>
      </c>
      <c r="D85" s="19">
        <v>5.1749999999999998</v>
      </c>
      <c r="E85" s="19">
        <v>0.4652</v>
      </c>
      <c r="F85" s="18">
        <v>3154307</v>
      </c>
      <c r="G85" s="18">
        <v>173373</v>
      </c>
      <c r="H85" s="18">
        <v>3327680</v>
      </c>
      <c r="I85" s="18">
        <v>0</v>
      </c>
      <c r="J85" s="18">
        <v>1158033</v>
      </c>
      <c r="K85" s="18">
        <v>33277</v>
      </c>
      <c r="L85" s="18">
        <v>12420</v>
      </c>
      <c r="M85" s="18">
        <v>0</v>
      </c>
      <c r="N85" s="20">
        <v>4498133</v>
      </c>
    </row>
    <row r="86" spans="1:14" x14ac:dyDescent="0.2">
      <c r="A86" s="11" t="s">
        <v>24</v>
      </c>
      <c r="B86" s="12"/>
      <c r="C86" s="13">
        <f>SUM(C85:C85)</f>
        <v>414</v>
      </c>
      <c r="D86" s="14">
        <f>SUM(D85:D85)</f>
        <v>5.1749999999999998</v>
      </c>
      <c r="E86" s="14">
        <f>SUM(E85:E85)</f>
        <v>0.4652</v>
      </c>
      <c r="F86" s="13">
        <f>SUM(F85:F85)</f>
        <v>3154307</v>
      </c>
      <c r="G86" s="13">
        <f>SUM(G85:G85)</f>
        <v>173373</v>
      </c>
      <c r="H86" s="13">
        <f>SUM(H85:H85)</f>
        <v>3327680</v>
      </c>
      <c r="I86" s="13">
        <f>SUM(I85:I85)</f>
        <v>0</v>
      </c>
      <c r="J86" s="13">
        <f>SUM(J85:J85)</f>
        <v>1158033</v>
      </c>
      <c r="K86" s="13">
        <f>SUM(K85:K85)</f>
        <v>33277</v>
      </c>
      <c r="L86" s="13">
        <f>SUM(L85:L85)</f>
        <v>12420</v>
      </c>
      <c r="M86" s="13">
        <f>SUM(M85:M85)</f>
        <v>0</v>
      </c>
      <c r="N86" s="15">
        <f>SUM(N85:N85)</f>
        <v>4498133</v>
      </c>
    </row>
    <row r="87" spans="1:14" x14ac:dyDescent="0.2">
      <c r="A87" s="6" t="s">
        <v>70</v>
      </c>
      <c r="B87" s="7"/>
      <c r="C87" s="8">
        <f>C72+C75+C79+C83+C86</f>
        <v>649</v>
      </c>
      <c r="D87" s="9">
        <f>D72+D75+D79+D83+D86</f>
        <v>57.706399999999995</v>
      </c>
      <c r="E87" s="9">
        <f>E72+E75+E79+E83+E86</f>
        <v>10.0177</v>
      </c>
      <c r="F87" s="8">
        <f>F72+F75+F79+F83+F86</f>
        <v>34236302</v>
      </c>
      <c r="G87" s="8">
        <f>G72+G75+G79+G83+G86</f>
        <v>3152222</v>
      </c>
      <c r="H87" s="8">
        <f>H72+H75+H79+H83+H86</f>
        <v>37388524</v>
      </c>
      <c r="I87" s="8">
        <f>I72+I75+I79+I83+I86</f>
        <v>10080</v>
      </c>
      <c r="J87" s="8">
        <f>J72+J75+J79+J83+J86</f>
        <v>13014615</v>
      </c>
      <c r="K87" s="8">
        <f>K72+K75+K79+K83+K86</f>
        <v>373886</v>
      </c>
      <c r="L87" s="8">
        <f>L72+L75+L79+L83+L86</f>
        <v>438585</v>
      </c>
      <c r="M87" s="8">
        <f>M72+M75+M79+M83+M86</f>
        <v>3085200</v>
      </c>
      <c r="N87" s="10">
        <f>N72+N75+N79+N83+N86</f>
        <v>53937004</v>
      </c>
    </row>
    <row r="88" spans="1:14" x14ac:dyDescent="0.2">
      <c r="A88" s="16"/>
      <c r="B88" s="17"/>
      <c r="C88" s="18"/>
      <c r="D88" s="19"/>
      <c r="E88" s="19"/>
      <c r="F88" s="18"/>
      <c r="G88" s="18"/>
      <c r="H88" s="18"/>
      <c r="I88" s="18"/>
      <c r="J88" s="18"/>
      <c r="K88" s="18"/>
      <c r="L88" s="18"/>
      <c r="M88" s="18"/>
      <c r="N88" s="20"/>
    </row>
    <row r="89" spans="1:14" x14ac:dyDescent="0.2">
      <c r="A89" s="6" t="s">
        <v>71</v>
      </c>
      <c r="B89" s="7"/>
      <c r="C89" s="8"/>
      <c r="D89" s="9"/>
      <c r="E89" s="9"/>
      <c r="F89" s="8"/>
      <c r="G89" s="8"/>
      <c r="H89" s="8"/>
      <c r="I89" s="8"/>
      <c r="J89" s="8"/>
      <c r="K89" s="8"/>
      <c r="L89" s="8"/>
      <c r="M89" s="8"/>
      <c r="N89" s="10"/>
    </row>
    <row r="90" spans="1:14" x14ac:dyDescent="0.2">
      <c r="A90" s="6" t="s">
        <v>72</v>
      </c>
      <c r="B90" s="7" t="s">
        <v>6</v>
      </c>
      <c r="C90" s="8" t="s">
        <v>7</v>
      </c>
      <c r="D90" s="9" t="s">
        <v>8</v>
      </c>
      <c r="E90" s="9" t="s">
        <v>9</v>
      </c>
      <c r="F90" s="8" t="s">
        <v>10</v>
      </c>
      <c r="G90" s="8" t="s">
        <v>11</v>
      </c>
      <c r="H90" s="8" t="s">
        <v>12</v>
      </c>
      <c r="I90" s="8" t="s">
        <v>13</v>
      </c>
      <c r="J90" s="8" t="s">
        <v>14</v>
      </c>
      <c r="K90" s="8" t="s">
        <v>15</v>
      </c>
      <c r="L90" s="8" t="s">
        <v>16</v>
      </c>
      <c r="M90" s="8" t="s">
        <v>17</v>
      </c>
      <c r="N90" s="10" t="s">
        <v>18</v>
      </c>
    </row>
    <row r="91" spans="1:14" x14ac:dyDescent="0.2">
      <c r="A91" s="11" t="s">
        <v>44</v>
      </c>
      <c r="B91" s="12"/>
      <c r="C91" s="13"/>
      <c r="D91" s="14"/>
      <c r="E91" s="14"/>
      <c r="F91" s="13"/>
      <c r="G91" s="13"/>
      <c r="H91" s="13"/>
      <c r="I91" s="13"/>
      <c r="J91" s="13"/>
      <c r="K91" s="13"/>
      <c r="L91" s="13"/>
      <c r="M91" s="13"/>
      <c r="N91" s="15"/>
    </row>
    <row r="92" spans="1:14" x14ac:dyDescent="0.2">
      <c r="A92" s="16" t="s">
        <v>36</v>
      </c>
      <c r="B92" s="17"/>
      <c r="C92" s="18">
        <v>0</v>
      </c>
      <c r="D92" s="19">
        <v>-0.17</v>
      </c>
      <c r="E92" s="19">
        <v>0</v>
      </c>
      <c r="F92" s="18">
        <v>-84000</v>
      </c>
      <c r="G92" s="18">
        <v>0</v>
      </c>
      <c r="H92" s="18">
        <v>-84000</v>
      </c>
      <c r="I92" s="18">
        <v>0</v>
      </c>
      <c r="J92" s="18">
        <v>-29232</v>
      </c>
      <c r="K92" s="18">
        <v>-840</v>
      </c>
      <c r="L92" s="18">
        <v>0</v>
      </c>
      <c r="M92" s="18">
        <v>0</v>
      </c>
      <c r="N92" s="20">
        <v>-113232</v>
      </c>
    </row>
    <row r="93" spans="1:14" x14ac:dyDescent="0.2">
      <c r="A93" s="16" t="s">
        <v>37</v>
      </c>
      <c r="B93" s="17"/>
      <c r="C93" s="18">
        <v>0</v>
      </c>
      <c r="D93" s="19">
        <v>0</v>
      </c>
      <c r="E93" s="19">
        <v>0</v>
      </c>
      <c r="F93" s="18">
        <v>0</v>
      </c>
      <c r="G93" s="18">
        <v>0</v>
      </c>
      <c r="H93" s="18">
        <v>0</v>
      </c>
      <c r="I93" s="18">
        <v>84000</v>
      </c>
      <c r="J93" s="18">
        <v>28392</v>
      </c>
      <c r="K93" s="18">
        <v>0</v>
      </c>
      <c r="L93" s="18">
        <v>0</v>
      </c>
      <c r="M93" s="18">
        <v>0</v>
      </c>
      <c r="N93" s="20">
        <v>112392</v>
      </c>
    </row>
    <row r="94" spans="1:14" x14ac:dyDescent="0.2">
      <c r="A94" s="16" t="s">
        <v>30</v>
      </c>
      <c r="B94" s="17">
        <v>7</v>
      </c>
      <c r="C94" s="18">
        <v>0</v>
      </c>
      <c r="D94" s="19">
        <v>0</v>
      </c>
      <c r="E94" s="19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206000</v>
      </c>
      <c r="N94" s="20">
        <v>206000</v>
      </c>
    </row>
    <row r="95" spans="1:14" x14ac:dyDescent="0.2">
      <c r="A95" s="16" t="s">
        <v>20</v>
      </c>
      <c r="B95" s="17">
        <v>8</v>
      </c>
      <c r="C95" s="18">
        <v>0</v>
      </c>
      <c r="D95" s="19">
        <v>0</v>
      </c>
      <c r="E95" s="19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272000</v>
      </c>
      <c r="N95" s="20">
        <v>272000</v>
      </c>
    </row>
    <row r="96" spans="1:14" x14ac:dyDescent="0.2">
      <c r="A96" s="16" t="s">
        <v>21</v>
      </c>
      <c r="B96" s="17">
        <v>544</v>
      </c>
      <c r="C96" s="18">
        <v>0</v>
      </c>
      <c r="D96" s="19">
        <v>0</v>
      </c>
      <c r="E96" s="19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456107</v>
      </c>
      <c r="N96" s="20">
        <v>456107</v>
      </c>
    </row>
    <row r="97" spans="1:14" x14ac:dyDescent="0.2">
      <c r="A97" s="16" t="s">
        <v>23</v>
      </c>
      <c r="B97" s="17"/>
      <c r="C97" s="18">
        <v>0</v>
      </c>
      <c r="D97" s="19">
        <v>0</v>
      </c>
      <c r="E97" s="19">
        <v>1</v>
      </c>
      <c r="F97" s="18">
        <v>0</v>
      </c>
      <c r="G97" s="18">
        <v>390792</v>
      </c>
      <c r="H97" s="18">
        <v>390792</v>
      </c>
      <c r="I97" s="18">
        <v>0</v>
      </c>
      <c r="J97" s="18">
        <v>135996</v>
      </c>
      <c r="K97" s="18">
        <v>3908</v>
      </c>
      <c r="L97" s="18">
        <v>0</v>
      </c>
      <c r="M97" s="18">
        <v>0</v>
      </c>
      <c r="N97" s="20">
        <v>526788</v>
      </c>
    </row>
    <row r="98" spans="1:14" x14ac:dyDescent="0.2">
      <c r="A98" s="16" t="s">
        <v>46</v>
      </c>
      <c r="B98" s="17"/>
      <c r="C98" s="18">
        <v>0</v>
      </c>
      <c r="D98" s="19">
        <v>7.7781000000000002</v>
      </c>
      <c r="E98" s="19">
        <v>0.72</v>
      </c>
      <c r="F98" s="18">
        <v>4668801</v>
      </c>
      <c r="G98" s="18">
        <v>180792</v>
      </c>
      <c r="H98" s="18">
        <v>4849593</v>
      </c>
      <c r="I98" s="18">
        <v>0</v>
      </c>
      <c r="J98" s="18">
        <v>1687658</v>
      </c>
      <c r="K98" s="18">
        <v>48496</v>
      </c>
      <c r="L98" s="18">
        <v>55115</v>
      </c>
      <c r="M98" s="18">
        <v>0</v>
      </c>
      <c r="N98" s="20">
        <v>6592366</v>
      </c>
    </row>
    <row r="99" spans="1:14" x14ac:dyDescent="0.2">
      <c r="A99" s="11" t="s">
        <v>24</v>
      </c>
      <c r="B99" s="12"/>
      <c r="C99" s="13">
        <f>SUM(C92:C98)</f>
        <v>0</v>
      </c>
      <c r="D99" s="14">
        <f>SUM(D92:D98)</f>
        <v>7.6081000000000003</v>
      </c>
      <c r="E99" s="14">
        <f>SUM(E92:E98)</f>
        <v>1.72</v>
      </c>
      <c r="F99" s="13">
        <f>SUM(F92:F98)</f>
        <v>4584801</v>
      </c>
      <c r="G99" s="13">
        <f>SUM(G92:G98)</f>
        <v>571584</v>
      </c>
      <c r="H99" s="13">
        <f>SUM(H92:H98)</f>
        <v>5156385</v>
      </c>
      <c r="I99" s="13">
        <f>SUM(I92:I98)</f>
        <v>84000</v>
      </c>
      <c r="J99" s="13">
        <f>SUM(J92:J98)</f>
        <v>1822814</v>
      </c>
      <c r="K99" s="13">
        <f>SUM(K92:K98)</f>
        <v>51564</v>
      </c>
      <c r="L99" s="13">
        <f>SUM(L92:L98)</f>
        <v>55115</v>
      </c>
      <c r="M99" s="13">
        <f>SUM(M92:M98)</f>
        <v>934107</v>
      </c>
      <c r="N99" s="15">
        <f>SUM(N92:N98)</f>
        <v>8052421</v>
      </c>
    </row>
    <row r="100" spans="1:14" x14ac:dyDescent="0.2">
      <c r="A100" s="11" t="s">
        <v>54</v>
      </c>
      <c r="B100" s="12"/>
      <c r="C100" s="13"/>
      <c r="D100" s="14"/>
      <c r="E100" s="14"/>
      <c r="F100" s="13"/>
      <c r="G100" s="13"/>
      <c r="H100" s="13"/>
      <c r="I100" s="13"/>
      <c r="J100" s="13"/>
      <c r="K100" s="13"/>
      <c r="L100" s="13"/>
      <c r="M100" s="13"/>
      <c r="N100" s="15"/>
    </row>
    <row r="101" spans="1:14" x14ac:dyDescent="0.2">
      <c r="A101" s="16" t="s">
        <v>55</v>
      </c>
      <c r="B101" s="17"/>
      <c r="C101" s="18">
        <v>14</v>
      </c>
      <c r="D101" s="19">
        <v>0</v>
      </c>
      <c r="E101" s="19">
        <v>2.6700000000000002E-2</v>
      </c>
      <c r="F101" s="18">
        <v>0</v>
      </c>
      <c r="G101" s="18">
        <v>7236</v>
      </c>
      <c r="H101" s="18">
        <v>7236</v>
      </c>
      <c r="I101" s="18">
        <v>0</v>
      </c>
      <c r="J101" s="18">
        <v>2518</v>
      </c>
      <c r="K101" s="18">
        <v>72</v>
      </c>
      <c r="L101" s="18">
        <v>0</v>
      </c>
      <c r="M101" s="18">
        <v>0</v>
      </c>
      <c r="N101" s="20">
        <v>9754</v>
      </c>
    </row>
    <row r="102" spans="1:14" x14ac:dyDescent="0.2">
      <c r="A102" s="16" t="s">
        <v>56</v>
      </c>
      <c r="B102" s="17"/>
      <c r="C102" s="18">
        <v>0</v>
      </c>
      <c r="D102" s="19">
        <v>0.55000000000000004</v>
      </c>
      <c r="E102" s="19">
        <v>0</v>
      </c>
      <c r="F102" s="18">
        <v>254278</v>
      </c>
      <c r="G102" s="18">
        <v>0</v>
      </c>
      <c r="H102" s="18">
        <v>254278</v>
      </c>
      <c r="I102" s="18">
        <v>0</v>
      </c>
      <c r="J102" s="18">
        <v>88489</v>
      </c>
      <c r="K102" s="18">
        <v>2543</v>
      </c>
      <c r="L102" s="18">
        <v>0</v>
      </c>
      <c r="M102" s="18">
        <v>0</v>
      </c>
      <c r="N102" s="20">
        <v>342767</v>
      </c>
    </row>
    <row r="103" spans="1:14" x14ac:dyDescent="0.2">
      <c r="A103" s="11" t="s">
        <v>24</v>
      </c>
      <c r="B103" s="12"/>
      <c r="C103" s="13">
        <f>SUM(C101:C102)</f>
        <v>14</v>
      </c>
      <c r="D103" s="14">
        <f>SUM(D101:D102)</f>
        <v>0.55000000000000004</v>
      </c>
      <c r="E103" s="14">
        <f>SUM(E101:E102)</f>
        <v>2.6700000000000002E-2</v>
      </c>
      <c r="F103" s="13">
        <f>SUM(F101:F102)</f>
        <v>254278</v>
      </c>
      <c r="G103" s="13">
        <f>SUM(G101:G102)</f>
        <v>7236</v>
      </c>
      <c r="H103" s="13">
        <f>SUM(H101:H102)</f>
        <v>261514</v>
      </c>
      <c r="I103" s="13">
        <f>SUM(I101:I102)</f>
        <v>0</v>
      </c>
      <c r="J103" s="13">
        <f>SUM(J101:J102)</f>
        <v>91007</v>
      </c>
      <c r="K103" s="13">
        <f>SUM(K101:K102)</f>
        <v>2615</v>
      </c>
      <c r="L103" s="13">
        <f>SUM(L101:L102)</f>
        <v>0</v>
      </c>
      <c r="M103" s="13">
        <f>SUM(M101:M102)</f>
        <v>0</v>
      </c>
      <c r="N103" s="15">
        <f>SUM(N101:N102)</f>
        <v>352521</v>
      </c>
    </row>
    <row r="104" spans="1:14" x14ac:dyDescent="0.2">
      <c r="A104" s="6" t="s">
        <v>73</v>
      </c>
      <c r="B104" s="7"/>
      <c r="C104" s="8">
        <f>C99+C103</f>
        <v>14</v>
      </c>
      <c r="D104" s="9">
        <f>D99+D103</f>
        <v>8.158100000000001</v>
      </c>
      <c r="E104" s="9">
        <f>E99+E103</f>
        <v>1.7466999999999999</v>
      </c>
      <c r="F104" s="8">
        <f>F99+F103</f>
        <v>4839079</v>
      </c>
      <c r="G104" s="8">
        <f>G99+G103</f>
        <v>578820</v>
      </c>
      <c r="H104" s="8">
        <f>H99+H103</f>
        <v>5417899</v>
      </c>
      <c r="I104" s="8">
        <f>I99+I103</f>
        <v>84000</v>
      </c>
      <c r="J104" s="8">
        <f>J99+J103</f>
        <v>1913821</v>
      </c>
      <c r="K104" s="8">
        <f>K99+K103</f>
        <v>54179</v>
      </c>
      <c r="L104" s="8">
        <f>L99+L103</f>
        <v>55115</v>
      </c>
      <c r="M104" s="8">
        <f>M99+M103</f>
        <v>934107</v>
      </c>
      <c r="N104" s="10">
        <f>N99+N103</f>
        <v>8404942</v>
      </c>
    </row>
    <row r="105" spans="1:14" x14ac:dyDescent="0.2">
      <c r="A105" s="16"/>
      <c r="B105" s="17"/>
      <c r="C105" s="18"/>
      <c r="D105" s="19"/>
      <c r="E105" s="19"/>
      <c r="F105" s="18"/>
      <c r="G105" s="18"/>
      <c r="H105" s="18"/>
      <c r="I105" s="18"/>
      <c r="J105" s="18"/>
      <c r="K105" s="18"/>
      <c r="L105" s="18"/>
      <c r="M105" s="18"/>
      <c r="N105" s="20"/>
    </row>
    <row r="106" spans="1:14" x14ac:dyDescent="0.2">
      <c r="A106" s="6" t="s">
        <v>74</v>
      </c>
      <c r="B106" s="7"/>
      <c r="C106" s="8"/>
      <c r="D106" s="9"/>
      <c r="E106" s="9"/>
      <c r="F106" s="8"/>
      <c r="G106" s="8"/>
      <c r="H106" s="8"/>
      <c r="I106" s="8"/>
      <c r="J106" s="8"/>
      <c r="K106" s="8"/>
      <c r="L106" s="8"/>
      <c r="M106" s="8"/>
      <c r="N106" s="10"/>
    </row>
    <row r="107" spans="1:14" x14ac:dyDescent="0.2">
      <c r="A107" s="6" t="s">
        <v>75</v>
      </c>
      <c r="B107" s="7" t="s">
        <v>6</v>
      </c>
      <c r="C107" s="8" t="s">
        <v>7</v>
      </c>
      <c r="D107" s="9" t="s">
        <v>8</v>
      </c>
      <c r="E107" s="9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10" t="s">
        <v>18</v>
      </c>
    </row>
    <row r="108" spans="1:14" x14ac:dyDescent="0.2">
      <c r="A108" s="11" t="s">
        <v>44</v>
      </c>
      <c r="B108" s="12"/>
      <c r="C108" s="13"/>
      <c r="D108" s="14"/>
      <c r="E108" s="14"/>
      <c r="F108" s="13"/>
      <c r="G108" s="13"/>
      <c r="H108" s="13"/>
      <c r="I108" s="13"/>
      <c r="J108" s="13"/>
      <c r="K108" s="13"/>
      <c r="L108" s="13"/>
      <c r="M108" s="13"/>
      <c r="N108" s="15"/>
    </row>
    <row r="109" spans="1:14" x14ac:dyDescent="0.2">
      <c r="A109" s="16" t="s">
        <v>36</v>
      </c>
      <c r="B109" s="17"/>
      <c r="C109" s="18">
        <v>0</v>
      </c>
      <c r="D109" s="19">
        <v>-7.0000000000000007E-2</v>
      </c>
      <c r="E109" s="19">
        <v>0</v>
      </c>
      <c r="F109" s="18">
        <v>-50400</v>
      </c>
      <c r="G109" s="18">
        <v>0</v>
      </c>
      <c r="H109" s="18">
        <v>-50400</v>
      </c>
      <c r="I109" s="18">
        <v>0</v>
      </c>
      <c r="J109" s="18">
        <v>-17539</v>
      </c>
      <c r="K109" s="18">
        <v>-504</v>
      </c>
      <c r="L109" s="18">
        <v>0</v>
      </c>
      <c r="M109" s="18">
        <v>0</v>
      </c>
      <c r="N109" s="20">
        <v>-67939</v>
      </c>
    </row>
    <row r="110" spans="1:14" x14ac:dyDescent="0.2">
      <c r="A110" s="16" t="s">
        <v>37</v>
      </c>
      <c r="B110" s="17"/>
      <c r="C110" s="18">
        <v>0</v>
      </c>
      <c r="D110" s="19">
        <v>0</v>
      </c>
      <c r="E110" s="19">
        <v>0</v>
      </c>
      <c r="F110" s="18">
        <v>0</v>
      </c>
      <c r="G110" s="18">
        <v>0</v>
      </c>
      <c r="H110" s="18">
        <v>0</v>
      </c>
      <c r="I110" s="18">
        <v>50400</v>
      </c>
      <c r="J110" s="18">
        <v>17035</v>
      </c>
      <c r="K110" s="18">
        <v>0</v>
      </c>
      <c r="L110" s="18">
        <v>0</v>
      </c>
      <c r="M110" s="18">
        <v>0</v>
      </c>
      <c r="N110" s="20">
        <v>67435</v>
      </c>
    </row>
    <row r="111" spans="1:14" x14ac:dyDescent="0.2">
      <c r="A111" s="16" t="s">
        <v>20</v>
      </c>
      <c r="B111" s="17">
        <v>8</v>
      </c>
      <c r="C111" s="18">
        <v>0</v>
      </c>
      <c r="D111" s="19">
        <v>0</v>
      </c>
      <c r="E111" s="19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668000</v>
      </c>
      <c r="N111" s="20">
        <v>668000</v>
      </c>
    </row>
    <row r="112" spans="1:14" x14ac:dyDescent="0.2">
      <c r="A112" s="16" t="s">
        <v>21</v>
      </c>
      <c r="B112" s="17">
        <v>544</v>
      </c>
      <c r="C112" s="18">
        <v>0</v>
      </c>
      <c r="D112" s="19">
        <v>0</v>
      </c>
      <c r="E112" s="19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138160</v>
      </c>
      <c r="N112" s="20">
        <v>138160</v>
      </c>
    </row>
    <row r="113" spans="1:14" x14ac:dyDescent="0.2">
      <c r="A113" s="16" t="s">
        <v>23</v>
      </c>
      <c r="B113" s="17"/>
      <c r="C113" s="18">
        <v>0</v>
      </c>
      <c r="D113" s="19">
        <v>0</v>
      </c>
      <c r="E113" s="19">
        <v>1.5</v>
      </c>
      <c r="F113" s="18">
        <v>0</v>
      </c>
      <c r="G113" s="18">
        <v>586188</v>
      </c>
      <c r="H113" s="18">
        <v>586188</v>
      </c>
      <c r="I113" s="18">
        <v>0</v>
      </c>
      <c r="J113" s="18">
        <v>203994</v>
      </c>
      <c r="K113" s="18">
        <v>5862</v>
      </c>
      <c r="L113" s="18">
        <v>0</v>
      </c>
      <c r="M113" s="18">
        <v>0</v>
      </c>
      <c r="N113" s="20">
        <v>790182</v>
      </c>
    </row>
    <row r="114" spans="1:14" x14ac:dyDescent="0.2">
      <c r="A114" s="16" t="s">
        <v>46</v>
      </c>
      <c r="B114" s="17"/>
      <c r="C114" s="18">
        <v>0</v>
      </c>
      <c r="D114" s="19">
        <v>17.386299999999999</v>
      </c>
      <c r="E114" s="19">
        <v>1.08</v>
      </c>
      <c r="F114" s="18">
        <v>9936010</v>
      </c>
      <c r="G114" s="18">
        <v>271188</v>
      </c>
      <c r="H114" s="18">
        <v>10207198</v>
      </c>
      <c r="I114" s="18">
        <v>0</v>
      </c>
      <c r="J114" s="18">
        <v>3552103</v>
      </c>
      <c r="K114" s="18">
        <v>102071</v>
      </c>
      <c r="L114" s="18">
        <v>66115</v>
      </c>
      <c r="M114" s="18">
        <v>0</v>
      </c>
      <c r="N114" s="20">
        <v>13825416</v>
      </c>
    </row>
    <row r="115" spans="1:14" x14ac:dyDescent="0.2">
      <c r="A115" s="16" t="s">
        <v>53</v>
      </c>
      <c r="B115" s="17"/>
      <c r="C115" s="18">
        <v>0</v>
      </c>
      <c r="D115" s="19">
        <v>0</v>
      </c>
      <c r="E115" s="19">
        <v>0</v>
      </c>
      <c r="F115" s="18">
        <v>12000</v>
      </c>
      <c r="G115" s="18">
        <v>0</v>
      </c>
      <c r="H115" s="18">
        <v>12000</v>
      </c>
      <c r="I115" s="18">
        <v>0</v>
      </c>
      <c r="J115" s="18">
        <v>4176</v>
      </c>
      <c r="K115" s="18">
        <v>120</v>
      </c>
      <c r="L115" s="18">
        <v>0</v>
      </c>
      <c r="M115" s="18">
        <v>0</v>
      </c>
      <c r="N115" s="20">
        <v>16176</v>
      </c>
    </row>
    <row r="116" spans="1:14" x14ac:dyDescent="0.2">
      <c r="A116" s="11" t="s">
        <v>24</v>
      </c>
      <c r="B116" s="12"/>
      <c r="C116" s="13">
        <f>SUM(C109:C115)</f>
        <v>0</v>
      </c>
      <c r="D116" s="14">
        <f>SUM(D109:D115)</f>
        <v>17.316299999999998</v>
      </c>
      <c r="E116" s="14">
        <f>SUM(E109:E115)</f>
        <v>2.58</v>
      </c>
      <c r="F116" s="13">
        <f>SUM(F109:F115)</f>
        <v>9897610</v>
      </c>
      <c r="G116" s="13">
        <f>SUM(G109:G115)</f>
        <v>857376</v>
      </c>
      <c r="H116" s="13">
        <f>SUM(H109:H115)</f>
        <v>10754986</v>
      </c>
      <c r="I116" s="13">
        <f>SUM(I109:I115)</f>
        <v>50400</v>
      </c>
      <c r="J116" s="13">
        <f>SUM(J109:J115)</f>
        <v>3759769</v>
      </c>
      <c r="K116" s="13">
        <f>SUM(K109:K115)</f>
        <v>107549</v>
      </c>
      <c r="L116" s="13">
        <f>SUM(L109:L115)</f>
        <v>66115</v>
      </c>
      <c r="M116" s="13">
        <f>SUM(M109:M115)</f>
        <v>806160</v>
      </c>
      <c r="N116" s="15">
        <f>SUM(N109:N115)</f>
        <v>15437430</v>
      </c>
    </row>
    <row r="117" spans="1:14" x14ac:dyDescent="0.2">
      <c r="A117" s="11" t="s">
        <v>25</v>
      </c>
      <c r="B117" s="12"/>
      <c r="C117" s="13"/>
      <c r="D117" s="14"/>
      <c r="E117" s="14"/>
      <c r="F117" s="13"/>
      <c r="G117" s="13"/>
      <c r="H117" s="13"/>
      <c r="I117" s="13"/>
      <c r="J117" s="13"/>
      <c r="K117" s="13"/>
      <c r="L117" s="13"/>
      <c r="M117" s="13"/>
      <c r="N117" s="15"/>
    </row>
    <row r="118" spans="1:14" x14ac:dyDescent="0.2">
      <c r="A118" s="16" t="s">
        <v>76</v>
      </c>
      <c r="B118" s="17"/>
      <c r="C118" s="18">
        <v>29</v>
      </c>
      <c r="D118" s="19">
        <v>0</v>
      </c>
      <c r="E118" s="19">
        <v>0.26729999999999998</v>
      </c>
      <c r="F118" s="18">
        <v>0</v>
      </c>
      <c r="G118" s="18">
        <v>82176</v>
      </c>
      <c r="H118" s="18">
        <v>82176</v>
      </c>
      <c r="I118" s="18">
        <v>0</v>
      </c>
      <c r="J118" s="18">
        <v>28598</v>
      </c>
      <c r="K118" s="18">
        <v>822</v>
      </c>
      <c r="L118" s="18">
        <v>580</v>
      </c>
      <c r="M118" s="18">
        <v>0</v>
      </c>
      <c r="N118" s="20">
        <v>111354</v>
      </c>
    </row>
    <row r="119" spans="1:14" x14ac:dyDescent="0.2">
      <c r="A119" s="11" t="s">
        <v>24</v>
      </c>
      <c r="B119" s="12"/>
      <c r="C119" s="13">
        <f>SUM(C118:C118)</f>
        <v>29</v>
      </c>
      <c r="D119" s="14">
        <f>SUM(D118:D118)</f>
        <v>0</v>
      </c>
      <c r="E119" s="14">
        <f>SUM(E118:E118)</f>
        <v>0.26729999999999998</v>
      </c>
      <c r="F119" s="13">
        <f>SUM(F118:F118)</f>
        <v>0</v>
      </c>
      <c r="G119" s="13">
        <f>SUM(G118:G118)</f>
        <v>82176</v>
      </c>
      <c r="H119" s="13">
        <f>SUM(H118:H118)</f>
        <v>82176</v>
      </c>
      <c r="I119" s="13">
        <f>SUM(I118:I118)</f>
        <v>0</v>
      </c>
      <c r="J119" s="13">
        <f>SUM(J118:J118)</f>
        <v>28598</v>
      </c>
      <c r="K119" s="13">
        <f>SUM(K118:K118)</f>
        <v>822</v>
      </c>
      <c r="L119" s="13">
        <f>SUM(L118:L118)</f>
        <v>580</v>
      </c>
      <c r="M119" s="13">
        <f>SUM(M118:M118)</f>
        <v>0</v>
      </c>
      <c r="N119" s="15">
        <f>SUM(N118:N118)</f>
        <v>111354</v>
      </c>
    </row>
    <row r="120" spans="1:14" x14ac:dyDescent="0.2">
      <c r="A120" s="11" t="s">
        <v>54</v>
      </c>
      <c r="B120" s="12"/>
      <c r="C120" s="13"/>
      <c r="D120" s="14"/>
      <c r="E120" s="14"/>
      <c r="F120" s="13"/>
      <c r="G120" s="13"/>
      <c r="H120" s="13"/>
      <c r="I120" s="13"/>
      <c r="J120" s="13"/>
      <c r="K120" s="13"/>
      <c r="L120" s="13"/>
      <c r="M120" s="13"/>
      <c r="N120" s="15"/>
    </row>
    <row r="121" spans="1:14" x14ac:dyDescent="0.2">
      <c r="A121" s="16" t="s">
        <v>55</v>
      </c>
      <c r="B121" s="17"/>
      <c r="C121" s="18">
        <v>30</v>
      </c>
      <c r="D121" s="19">
        <v>0</v>
      </c>
      <c r="E121" s="19">
        <v>5.7099999999999998E-2</v>
      </c>
      <c r="F121" s="18">
        <v>0</v>
      </c>
      <c r="G121" s="18">
        <v>15475</v>
      </c>
      <c r="H121" s="18">
        <v>15475</v>
      </c>
      <c r="I121" s="18">
        <v>0</v>
      </c>
      <c r="J121" s="18">
        <v>5386</v>
      </c>
      <c r="K121" s="18">
        <v>155</v>
      </c>
      <c r="L121" s="18">
        <v>0</v>
      </c>
      <c r="M121" s="18">
        <v>0</v>
      </c>
      <c r="N121" s="20">
        <v>20861</v>
      </c>
    </row>
    <row r="122" spans="1:14" x14ac:dyDescent="0.2">
      <c r="A122" s="16" t="s">
        <v>56</v>
      </c>
      <c r="B122" s="17"/>
      <c r="C122" s="18">
        <v>0</v>
      </c>
      <c r="D122" s="19">
        <v>1.7112000000000001</v>
      </c>
      <c r="E122" s="19">
        <v>0</v>
      </c>
      <c r="F122" s="18">
        <v>805855</v>
      </c>
      <c r="G122" s="18">
        <v>0</v>
      </c>
      <c r="H122" s="18">
        <v>805855</v>
      </c>
      <c r="I122" s="18">
        <v>0</v>
      </c>
      <c r="J122" s="18">
        <v>280438</v>
      </c>
      <c r="K122" s="18">
        <v>8059</v>
      </c>
      <c r="L122" s="18">
        <v>0</v>
      </c>
      <c r="M122" s="18">
        <v>0</v>
      </c>
      <c r="N122" s="20">
        <v>1086293</v>
      </c>
    </row>
    <row r="123" spans="1:14" x14ac:dyDescent="0.2">
      <c r="A123" s="11" t="s">
        <v>24</v>
      </c>
      <c r="B123" s="12"/>
      <c r="C123" s="13">
        <f>SUM(C121:C122)</f>
        <v>30</v>
      </c>
      <c r="D123" s="14">
        <f>SUM(D121:D122)</f>
        <v>1.7112000000000001</v>
      </c>
      <c r="E123" s="14">
        <f>SUM(E121:E122)</f>
        <v>5.7099999999999998E-2</v>
      </c>
      <c r="F123" s="13">
        <f>SUM(F121:F122)</f>
        <v>805855</v>
      </c>
      <c r="G123" s="13">
        <f>SUM(G121:G122)</f>
        <v>15475</v>
      </c>
      <c r="H123" s="13">
        <f>SUM(H121:H122)</f>
        <v>821330</v>
      </c>
      <c r="I123" s="13">
        <f>SUM(I121:I122)</f>
        <v>0</v>
      </c>
      <c r="J123" s="13">
        <f>SUM(J121:J122)</f>
        <v>285824</v>
      </c>
      <c r="K123" s="13">
        <f>SUM(K121:K122)</f>
        <v>8214</v>
      </c>
      <c r="L123" s="13">
        <f>SUM(L121:L122)</f>
        <v>0</v>
      </c>
      <c r="M123" s="13">
        <f>SUM(M121:M122)</f>
        <v>0</v>
      </c>
      <c r="N123" s="15">
        <f>SUM(N121:N122)</f>
        <v>1107154</v>
      </c>
    </row>
    <row r="124" spans="1:14" x14ac:dyDescent="0.2">
      <c r="A124" s="6" t="s">
        <v>77</v>
      </c>
      <c r="B124" s="7"/>
      <c r="C124" s="8">
        <f>C116+C119+C123</f>
        <v>59</v>
      </c>
      <c r="D124" s="9">
        <f>D116+D119+D123</f>
        <v>19.0275</v>
      </c>
      <c r="E124" s="9">
        <f>E116+E119+E123</f>
        <v>2.9044000000000003</v>
      </c>
      <c r="F124" s="8">
        <f>F116+F119+F123</f>
        <v>10703465</v>
      </c>
      <c r="G124" s="8">
        <f>G116+G119+G123</f>
        <v>955027</v>
      </c>
      <c r="H124" s="8">
        <f>H116+H119+H123</f>
        <v>11658492</v>
      </c>
      <c r="I124" s="8">
        <f>I116+I119+I123</f>
        <v>50400</v>
      </c>
      <c r="J124" s="8">
        <f>J116+J119+J123</f>
        <v>4074191</v>
      </c>
      <c r="K124" s="8">
        <f>K116+K119+K123</f>
        <v>116585</v>
      </c>
      <c r="L124" s="8">
        <f>L116+L119+L123</f>
        <v>66695</v>
      </c>
      <c r="M124" s="8">
        <f>M116+M119+M123</f>
        <v>806160</v>
      </c>
      <c r="N124" s="10">
        <f>N116+N119+N123</f>
        <v>16655938</v>
      </c>
    </row>
    <row r="125" spans="1:14" x14ac:dyDescent="0.2">
      <c r="A125" s="16"/>
      <c r="B125" s="17"/>
      <c r="C125" s="18"/>
      <c r="D125" s="19"/>
      <c r="E125" s="19"/>
      <c r="F125" s="18"/>
      <c r="G125" s="18"/>
      <c r="H125" s="18"/>
      <c r="I125" s="18"/>
      <c r="J125" s="18"/>
      <c r="K125" s="18"/>
      <c r="L125" s="18"/>
      <c r="M125" s="18"/>
      <c r="N125" s="20"/>
    </row>
    <row r="126" spans="1:14" x14ac:dyDescent="0.2">
      <c r="A126" s="6" t="s">
        <v>78</v>
      </c>
      <c r="B126" s="7"/>
      <c r="C126" s="8"/>
      <c r="D126" s="9"/>
      <c r="E126" s="9"/>
      <c r="F126" s="8"/>
      <c r="G126" s="8"/>
      <c r="H126" s="8"/>
      <c r="I126" s="8"/>
      <c r="J126" s="8"/>
      <c r="K126" s="8"/>
      <c r="L126" s="8"/>
      <c r="M126" s="8"/>
      <c r="N126" s="10"/>
    </row>
    <row r="127" spans="1:14" x14ac:dyDescent="0.2">
      <c r="A127" s="6" t="s">
        <v>79</v>
      </c>
      <c r="B127" s="7" t="s">
        <v>6</v>
      </c>
      <c r="C127" s="8" t="s">
        <v>7</v>
      </c>
      <c r="D127" s="9" t="s">
        <v>8</v>
      </c>
      <c r="E127" s="9" t="s">
        <v>9</v>
      </c>
      <c r="F127" s="8" t="s">
        <v>10</v>
      </c>
      <c r="G127" s="8" t="s">
        <v>11</v>
      </c>
      <c r="H127" s="8" t="s">
        <v>12</v>
      </c>
      <c r="I127" s="8" t="s">
        <v>13</v>
      </c>
      <c r="J127" s="8" t="s">
        <v>14</v>
      </c>
      <c r="K127" s="8" t="s">
        <v>15</v>
      </c>
      <c r="L127" s="8" t="s">
        <v>16</v>
      </c>
      <c r="M127" s="8" t="s">
        <v>17</v>
      </c>
      <c r="N127" s="10" t="s">
        <v>18</v>
      </c>
    </row>
    <row r="128" spans="1:14" x14ac:dyDescent="0.2">
      <c r="A128" s="11" t="s">
        <v>44</v>
      </c>
      <c r="B128" s="12"/>
      <c r="C128" s="13"/>
      <c r="D128" s="14"/>
      <c r="E128" s="14"/>
      <c r="F128" s="13"/>
      <c r="G128" s="13"/>
      <c r="H128" s="13"/>
      <c r="I128" s="13"/>
      <c r="J128" s="13"/>
      <c r="K128" s="13"/>
      <c r="L128" s="13"/>
      <c r="M128" s="13"/>
      <c r="N128" s="15"/>
    </row>
    <row r="129" spans="1:14" x14ac:dyDescent="0.2">
      <c r="A129" s="16" t="s">
        <v>30</v>
      </c>
      <c r="B129" s="17">
        <v>7</v>
      </c>
      <c r="C129" s="18">
        <v>0</v>
      </c>
      <c r="D129" s="19">
        <v>0</v>
      </c>
      <c r="E129" s="19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605383</v>
      </c>
      <c r="N129" s="20">
        <v>605383</v>
      </c>
    </row>
    <row r="130" spans="1:14" x14ac:dyDescent="0.2">
      <c r="A130" s="16" t="s">
        <v>20</v>
      </c>
      <c r="B130" s="17">
        <v>8</v>
      </c>
      <c r="C130" s="18">
        <v>0</v>
      </c>
      <c r="D130" s="19">
        <v>0</v>
      </c>
      <c r="E130" s="19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522997</v>
      </c>
      <c r="N130" s="20">
        <v>522997</v>
      </c>
    </row>
    <row r="131" spans="1:14" x14ac:dyDescent="0.2">
      <c r="A131" s="16" t="s">
        <v>21</v>
      </c>
      <c r="B131" s="17">
        <v>544</v>
      </c>
      <c r="C131" s="18">
        <v>0</v>
      </c>
      <c r="D131" s="19">
        <v>0</v>
      </c>
      <c r="E131" s="19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599999</v>
      </c>
      <c r="N131" s="20">
        <v>599999</v>
      </c>
    </row>
    <row r="132" spans="1:14" x14ac:dyDescent="0.2">
      <c r="A132" s="16" t="s">
        <v>23</v>
      </c>
      <c r="B132" s="17"/>
      <c r="C132" s="18">
        <v>0</v>
      </c>
      <c r="D132" s="19">
        <v>0</v>
      </c>
      <c r="E132" s="19">
        <v>2.48</v>
      </c>
      <c r="F132" s="18">
        <v>0</v>
      </c>
      <c r="G132" s="18">
        <v>969164</v>
      </c>
      <c r="H132" s="18">
        <v>969164</v>
      </c>
      <c r="I132" s="18">
        <v>0</v>
      </c>
      <c r="J132" s="18">
        <v>337269</v>
      </c>
      <c r="K132" s="18">
        <v>9692</v>
      </c>
      <c r="L132" s="18">
        <v>0</v>
      </c>
      <c r="M132" s="18">
        <v>0</v>
      </c>
      <c r="N132" s="20">
        <v>1306433</v>
      </c>
    </row>
    <row r="133" spans="1:14" x14ac:dyDescent="0.2">
      <c r="A133" s="16" t="s">
        <v>46</v>
      </c>
      <c r="B133" s="17"/>
      <c r="C133" s="18">
        <v>0</v>
      </c>
      <c r="D133" s="19">
        <v>19.276</v>
      </c>
      <c r="E133" s="19">
        <v>1.97</v>
      </c>
      <c r="F133" s="18">
        <v>12904416</v>
      </c>
      <c r="G133" s="18">
        <v>494667</v>
      </c>
      <c r="H133" s="18">
        <v>13399083</v>
      </c>
      <c r="I133" s="18">
        <v>0</v>
      </c>
      <c r="J133" s="18">
        <v>4662880</v>
      </c>
      <c r="K133" s="18">
        <v>133990</v>
      </c>
      <c r="L133" s="18">
        <v>127360</v>
      </c>
      <c r="M133" s="18">
        <v>0</v>
      </c>
      <c r="N133" s="20">
        <v>18189323</v>
      </c>
    </row>
    <row r="134" spans="1:14" x14ac:dyDescent="0.2">
      <c r="A134" s="16" t="s">
        <v>53</v>
      </c>
      <c r="B134" s="17"/>
      <c r="C134" s="18">
        <v>0</v>
      </c>
      <c r="D134" s="19">
        <v>0</v>
      </c>
      <c r="E134" s="19">
        <v>0</v>
      </c>
      <c r="F134" s="18">
        <v>24000</v>
      </c>
      <c r="G134" s="18">
        <v>0</v>
      </c>
      <c r="H134" s="18">
        <v>24000</v>
      </c>
      <c r="I134" s="18">
        <v>0</v>
      </c>
      <c r="J134" s="18">
        <v>8352</v>
      </c>
      <c r="K134" s="18">
        <v>240</v>
      </c>
      <c r="L134" s="18">
        <v>4500</v>
      </c>
      <c r="M134" s="18">
        <v>0</v>
      </c>
      <c r="N134" s="20">
        <v>36852</v>
      </c>
    </row>
    <row r="135" spans="1:14" x14ac:dyDescent="0.2">
      <c r="A135" s="11" t="s">
        <v>24</v>
      </c>
      <c r="B135" s="12"/>
      <c r="C135" s="13">
        <f>SUM(C129:C134)</f>
        <v>0</v>
      </c>
      <c r="D135" s="14">
        <f>SUM(D129:D134)</f>
        <v>19.276</v>
      </c>
      <c r="E135" s="14">
        <f>SUM(E129:E134)</f>
        <v>4.45</v>
      </c>
      <c r="F135" s="13">
        <f>SUM(F129:F134)</f>
        <v>12928416</v>
      </c>
      <c r="G135" s="13">
        <f>SUM(G129:G134)</f>
        <v>1463831</v>
      </c>
      <c r="H135" s="13">
        <f>SUM(H129:H134)</f>
        <v>14392247</v>
      </c>
      <c r="I135" s="13">
        <f>SUM(I129:I134)</f>
        <v>0</v>
      </c>
      <c r="J135" s="13">
        <f>SUM(J129:J134)</f>
        <v>5008501</v>
      </c>
      <c r="K135" s="13">
        <f>SUM(K129:K134)</f>
        <v>143922</v>
      </c>
      <c r="L135" s="13">
        <f>SUM(L129:L134)</f>
        <v>131860</v>
      </c>
      <c r="M135" s="13">
        <f>SUM(M129:M134)</f>
        <v>1728379</v>
      </c>
      <c r="N135" s="15">
        <f>SUM(N129:N134)</f>
        <v>21260987</v>
      </c>
    </row>
    <row r="136" spans="1:14" x14ac:dyDescent="0.2">
      <c r="A136" s="11" t="s">
        <v>54</v>
      </c>
      <c r="B136" s="12"/>
      <c r="C136" s="13"/>
      <c r="D136" s="14"/>
      <c r="E136" s="14"/>
      <c r="F136" s="13"/>
      <c r="G136" s="13"/>
      <c r="H136" s="13"/>
      <c r="I136" s="13"/>
      <c r="J136" s="13"/>
      <c r="K136" s="13"/>
      <c r="L136" s="13"/>
      <c r="M136" s="13"/>
      <c r="N136" s="15"/>
    </row>
    <row r="137" spans="1:14" x14ac:dyDescent="0.2">
      <c r="A137" s="16" t="s">
        <v>55</v>
      </c>
      <c r="B137" s="17"/>
      <c r="C137" s="18">
        <v>24</v>
      </c>
      <c r="D137" s="19">
        <v>0</v>
      </c>
      <c r="E137" s="19">
        <v>4.5699999999999998E-2</v>
      </c>
      <c r="F137" s="18">
        <v>0</v>
      </c>
      <c r="G137" s="18">
        <v>12385</v>
      </c>
      <c r="H137" s="18">
        <v>12385</v>
      </c>
      <c r="I137" s="18">
        <v>0</v>
      </c>
      <c r="J137" s="18">
        <v>4310</v>
      </c>
      <c r="K137" s="18">
        <v>124</v>
      </c>
      <c r="L137" s="18">
        <v>0</v>
      </c>
      <c r="M137" s="18">
        <v>0</v>
      </c>
      <c r="N137" s="20">
        <v>16695</v>
      </c>
    </row>
    <row r="138" spans="1:14" x14ac:dyDescent="0.2">
      <c r="A138" s="16" t="s">
        <v>56</v>
      </c>
      <c r="B138" s="17"/>
      <c r="C138" s="18">
        <v>0</v>
      </c>
      <c r="D138" s="19">
        <v>1.996</v>
      </c>
      <c r="E138" s="19">
        <v>0</v>
      </c>
      <c r="F138" s="18">
        <v>816677</v>
      </c>
      <c r="G138" s="18">
        <v>0</v>
      </c>
      <c r="H138" s="18">
        <v>816677</v>
      </c>
      <c r="I138" s="18">
        <v>0</v>
      </c>
      <c r="J138" s="18">
        <v>284204</v>
      </c>
      <c r="K138" s="18">
        <v>8167</v>
      </c>
      <c r="L138" s="18">
        <v>0</v>
      </c>
      <c r="M138" s="18">
        <v>0</v>
      </c>
      <c r="N138" s="20">
        <v>1100881</v>
      </c>
    </row>
    <row r="139" spans="1:14" x14ac:dyDescent="0.2">
      <c r="A139" s="11" t="s">
        <v>24</v>
      </c>
      <c r="B139" s="12"/>
      <c r="C139" s="13">
        <f>SUM(C137:C138)</f>
        <v>24</v>
      </c>
      <c r="D139" s="14">
        <f>SUM(D137:D138)</f>
        <v>1.996</v>
      </c>
      <c r="E139" s="14">
        <f>SUM(E137:E138)</f>
        <v>4.5699999999999998E-2</v>
      </c>
      <c r="F139" s="13">
        <f>SUM(F137:F138)</f>
        <v>816677</v>
      </c>
      <c r="G139" s="13">
        <f>SUM(G137:G138)</f>
        <v>12385</v>
      </c>
      <c r="H139" s="13">
        <f>SUM(H137:H138)</f>
        <v>829062</v>
      </c>
      <c r="I139" s="13">
        <f>SUM(I137:I138)</f>
        <v>0</v>
      </c>
      <c r="J139" s="13">
        <f>SUM(J137:J138)</f>
        <v>288514</v>
      </c>
      <c r="K139" s="13">
        <f>SUM(K137:K138)</f>
        <v>8291</v>
      </c>
      <c r="L139" s="13">
        <f>SUM(L137:L138)</f>
        <v>0</v>
      </c>
      <c r="M139" s="13">
        <f>SUM(M137:M138)</f>
        <v>0</v>
      </c>
      <c r="N139" s="15">
        <f>SUM(N137:N138)</f>
        <v>1117576</v>
      </c>
    </row>
    <row r="140" spans="1:14" x14ac:dyDescent="0.2">
      <c r="A140" s="6" t="s">
        <v>80</v>
      </c>
      <c r="B140" s="7"/>
      <c r="C140" s="8">
        <f>C135+C139</f>
        <v>24</v>
      </c>
      <c r="D140" s="9">
        <f>D135+D139</f>
        <v>21.271999999999998</v>
      </c>
      <c r="E140" s="9">
        <f>E135+E139</f>
        <v>4.4957000000000003</v>
      </c>
      <c r="F140" s="8">
        <f>F135+F139</f>
        <v>13745093</v>
      </c>
      <c r="G140" s="8">
        <f>G135+G139</f>
        <v>1476216</v>
      </c>
      <c r="H140" s="8">
        <f>H135+H139</f>
        <v>15221309</v>
      </c>
      <c r="I140" s="8">
        <f>I135+I139</f>
        <v>0</v>
      </c>
      <c r="J140" s="8">
        <f>J135+J139</f>
        <v>5297015</v>
      </c>
      <c r="K140" s="8">
        <f>K135+K139</f>
        <v>152213</v>
      </c>
      <c r="L140" s="8">
        <f>L135+L139</f>
        <v>131860</v>
      </c>
      <c r="M140" s="8">
        <f>M135+M139</f>
        <v>1728379</v>
      </c>
      <c r="N140" s="10">
        <f>N135+N139</f>
        <v>22378563</v>
      </c>
    </row>
    <row r="141" spans="1:14" x14ac:dyDescent="0.2">
      <c r="A141" s="16"/>
      <c r="B141" s="17"/>
      <c r="C141" s="18"/>
      <c r="D141" s="19"/>
      <c r="E141" s="19"/>
      <c r="F141" s="18"/>
      <c r="G141" s="18"/>
      <c r="H141" s="18"/>
      <c r="I141" s="18"/>
      <c r="J141" s="18"/>
      <c r="K141" s="18"/>
      <c r="L141" s="18"/>
      <c r="M141" s="18"/>
      <c r="N141" s="20"/>
    </row>
    <row r="142" spans="1:14" x14ac:dyDescent="0.2">
      <c r="A142" s="6" t="s">
        <v>81</v>
      </c>
      <c r="B142" s="7"/>
      <c r="C142" s="8"/>
      <c r="D142" s="9"/>
      <c r="E142" s="9"/>
      <c r="F142" s="8"/>
      <c r="G142" s="8"/>
      <c r="H142" s="8"/>
      <c r="I142" s="8"/>
      <c r="J142" s="8"/>
      <c r="K142" s="8"/>
      <c r="L142" s="8"/>
      <c r="M142" s="8"/>
      <c r="N142" s="10"/>
    </row>
    <row r="143" spans="1:14" x14ac:dyDescent="0.2">
      <c r="A143" s="6" t="s">
        <v>82</v>
      </c>
      <c r="B143" s="7" t="s">
        <v>6</v>
      </c>
      <c r="C143" s="8" t="s">
        <v>7</v>
      </c>
      <c r="D143" s="9" t="s">
        <v>8</v>
      </c>
      <c r="E143" s="9" t="s">
        <v>9</v>
      </c>
      <c r="F143" s="8" t="s">
        <v>10</v>
      </c>
      <c r="G143" s="8" t="s">
        <v>11</v>
      </c>
      <c r="H143" s="8" t="s">
        <v>12</v>
      </c>
      <c r="I143" s="8" t="s">
        <v>13</v>
      </c>
      <c r="J143" s="8" t="s">
        <v>14</v>
      </c>
      <c r="K143" s="8" t="s">
        <v>15</v>
      </c>
      <c r="L143" s="8" t="s">
        <v>16</v>
      </c>
      <c r="M143" s="8" t="s">
        <v>17</v>
      </c>
      <c r="N143" s="10" t="s">
        <v>18</v>
      </c>
    </row>
    <row r="144" spans="1:14" x14ac:dyDescent="0.2">
      <c r="A144" s="11" t="s">
        <v>44</v>
      </c>
      <c r="B144" s="12"/>
      <c r="C144" s="13"/>
      <c r="D144" s="14"/>
      <c r="E144" s="14"/>
      <c r="F144" s="13"/>
      <c r="G144" s="13"/>
      <c r="H144" s="13"/>
      <c r="I144" s="13"/>
      <c r="J144" s="13"/>
      <c r="K144" s="13"/>
      <c r="L144" s="13"/>
      <c r="M144" s="13"/>
      <c r="N144" s="15"/>
    </row>
    <row r="145" spans="1:14" x14ac:dyDescent="0.2">
      <c r="A145" s="16" t="s">
        <v>36</v>
      </c>
      <c r="B145" s="17"/>
      <c r="C145" s="18">
        <v>0</v>
      </c>
      <c r="D145" s="19">
        <v>-7.0000000000000007E-2</v>
      </c>
      <c r="E145" s="19">
        <v>0</v>
      </c>
      <c r="F145" s="18">
        <v>-33600</v>
      </c>
      <c r="G145" s="18">
        <v>0</v>
      </c>
      <c r="H145" s="18">
        <v>-33600</v>
      </c>
      <c r="I145" s="18">
        <v>0</v>
      </c>
      <c r="J145" s="18">
        <v>-11693</v>
      </c>
      <c r="K145" s="18">
        <v>-336</v>
      </c>
      <c r="L145" s="18">
        <v>0</v>
      </c>
      <c r="M145" s="18">
        <v>0</v>
      </c>
      <c r="N145" s="20">
        <v>-45293</v>
      </c>
    </row>
    <row r="146" spans="1:14" x14ac:dyDescent="0.2">
      <c r="A146" s="16" t="s">
        <v>37</v>
      </c>
      <c r="B146" s="17"/>
      <c r="C146" s="18">
        <v>0</v>
      </c>
      <c r="D146" s="19">
        <v>0</v>
      </c>
      <c r="E146" s="19">
        <v>0</v>
      </c>
      <c r="F146" s="18">
        <v>0</v>
      </c>
      <c r="G146" s="18">
        <v>0</v>
      </c>
      <c r="H146" s="18">
        <v>0</v>
      </c>
      <c r="I146" s="18">
        <v>33600</v>
      </c>
      <c r="J146" s="18">
        <v>11357</v>
      </c>
      <c r="K146" s="18">
        <v>0</v>
      </c>
      <c r="L146" s="18">
        <v>0</v>
      </c>
      <c r="M146" s="18">
        <v>0</v>
      </c>
      <c r="N146" s="20">
        <v>44957</v>
      </c>
    </row>
    <row r="147" spans="1:14" x14ac:dyDescent="0.2">
      <c r="A147" s="16" t="s">
        <v>20</v>
      </c>
      <c r="B147" s="17">
        <v>8</v>
      </c>
      <c r="C147" s="18">
        <v>0</v>
      </c>
      <c r="D147" s="19">
        <v>0</v>
      </c>
      <c r="E147" s="19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1147000</v>
      </c>
      <c r="N147" s="20">
        <v>1147000</v>
      </c>
    </row>
    <row r="148" spans="1:14" x14ac:dyDescent="0.2">
      <c r="A148" s="16" t="s">
        <v>21</v>
      </c>
      <c r="B148" s="17">
        <v>544</v>
      </c>
      <c r="C148" s="18">
        <v>0</v>
      </c>
      <c r="D148" s="19">
        <v>0</v>
      </c>
      <c r="E148" s="19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763708</v>
      </c>
      <c r="N148" s="20">
        <v>763708</v>
      </c>
    </row>
    <row r="149" spans="1:14" x14ac:dyDescent="0.2">
      <c r="A149" s="16" t="s">
        <v>23</v>
      </c>
      <c r="B149" s="17"/>
      <c r="C149" s="18">
        <v>0</v>
      </c>
      <c r="D149" s="19">
        <v>0</v>
      </c>
      <c r="E149" s="19">
        <v>3.13</v>
      </c>
      <c r="F149" s="18">
        <v>0</v>
      </c>
      <c r="G149" s="18">
        <v>1267701</v>
      </c>
      <c r="H149" s="18">
        <v>1267701</v>
      </c>
      <c r="I149" s="18">
        <v>0</v>
      </c>
      <c r="J149" s="18">
        <v>441160</v>
      </c>
      <c r="K149" s="18">
        <v>12677</v>
      </c>
      <c r="L149" s="18">
        <v>0</v>
      </c>
      <c r="M149" s="18">
        <v>0</v>
      </c>
      <c r="N149" s="20">
        <v>1708861</v>
      </c>
    </row>
    <row r="150" spans="1:14" x14ac:dyDescent="0.2">
      <c r="A150" s="16" t="s">
        <v>46</v>
      </c>
      <c r="B150" s="17"/>
      <c r="C150" s="18">
        <v>0</v>
      </c>
      <c r="D150" s="19">
        <v>23.8322</v>
      </c>
      <c r="E150" s="19">
        <v>1.98</v>
      </c>
      <c r="F150" s="18">
        <v>14324937</v>
      </c>
      <c r="G150" s="18">
        <v>497178</v>
      </c>
      <c r="H150" s="18">
        <v>14822115</v>
      </c>
      <c r="I150" s="18">
        <v>0</v>
      </c>
      <c r="J150" s="18">
        <v>5158095</v>
      </c>
      <c r="K150" s="18">
        <v>148221</v>
      </c>
      <c r="L150" s="18">
        <v>132820</v>
      </c>
      <c r="M150" s="18">
        <v>0</v>
      </c>
      <c r="N150" s="20">
        <v>20113030</v>
      </c>
    </row>
    <row r="151" spans="1:14" x14ac:dyDescent="0.2">
      <c r="A151" s="16" t="s">
        <v>53</v>
      </c>
      <c r="B151" s="17"/>
      <c r="C151" s="18">
        <v>0</v>
      </c>
      <c r="D151" s="19">
        <v>0</v>
      </c>
      <c r="E151" s="19">
        <v>0</v>
      </c>
      <c r="F151" s="18">
        <v>84000</v>
      </c>
      <c r="G151" s="18">
        <v>0</v>
      </c>
      <c r="H151" s="18">
        <v>84000</v>
      </c>
      <c r="I151" s="18">
        <v>0</v>
      </c>
      <c r="J151" s="18">
        <v>29232</v>
      </c>
      <c r="K151" s="18">
        <v>840</v>
      </c>
      <c r="L151" s="18">
        <v>13500</v>
      </c>
      <c r="M151" s="18">
        <v>0</v>
      </c>
      <c r="N151" s="20">
        <v>126732</v>
      </c>
    </row>
    <row r="152" spans="1:14" x14ac:dyDescent="0.2">
      <c r="A152" s="11" t="s">
        <v>24</v>
      </c>
      <c r="B152" s="12"/>
      <c r="C152" s="13">
        <f>SUM(C145:C151)</f>
        <v>0</v>
      </c>
      <c r="D152" s="14">
        <f>SUM(D145:D151)</f>
        <v>23.7622</v>
      </c>
      <c r="E152" s="14">
        <f>SUM(E145:E151)</f>
        <v>5.1099999999999994</v>
      </c>
      <c r="F152" s="13">
        <f>SUM(F145:F151)</f>
        <v>14375337</v>
      </c>
      <c r="G152" s="13">
        <f>SUM(G145:G151)</f>
        <v>1764879</v>
      </c>
      <c r="H152" s="13">
        <f>SUM(H145:H151)</f>
        <v>16140216</v>
      </c>
      <c r="I152" s="13">
        <f>SUM(I145:I151)</f>
        <v>33600</v>
      </c>
      <c r="J152" s="13">
        <f>SUM(J145:J151)</f>
        <v>5628151</v>
      </c>
      <c r="K152" s="13">
        <f>SUM(K145:K151)</f>
        <v>161402</v>
      </c>
      <c r="L152" s="13">
        <f>SUM(L145:L151)</f>
        <v>146320</v>
      </c>
      <c r="M152" s="13">
        <f>SUM(M145:M151)</f>
        <v>1910708</v>
      </c>
      <c r="N152" s="15">
        <f>SUM(N145:N151)</f>
        <v>23858995</v>
      </c>
    </row>
    <row r="153" spans="1:14" x14ac:dyDescent="0.2">
      <c r="A153" s="11" t="s">
        <v>63</v>
      </c>
      <c r="B153" s="12"/>
      <c r="C153" s="13"/>
      <c r="D153" s="14"/>
      <c r="E153" s="14"/>
      <c r="F153" s="13"/>
      <c r="G153" s="13"/>
      <c r="H153" s="13"/>
      <c r="I153" s="13"/>
      <c r="J153" s="13"/>
      <c r="K153" s="13"/>
      <c r="L153" s="13"/>
      <c r="M153" s="13"/>
      <c r="N153" s="15"/>
    </row>
    <row r="154" spans="1:14" x14ac:dyDescent="0.2">
      <c r="A154" s="16" t="s">
        <v>64</v>
      </c>
      <c r="B154" s="17"/>
      <c r="C154" s="18">
        <v>0</v>
      </c>
      <c r="D154" s="19">
        <v>11.006500000000001</v>
      </c>
      <c r="E154" s="19">
        <v>1.425</v>
      </c>
      <c r="F154" s="18">
        <v>7127125</v>
      </c>
      <c r="G154" s="18">
        <v>454741</v>
      </c>
      <c r="H154" s="18">
        <v>7581866</v>
      </c>
      <c r="I154" s="18">
        <v>0</v>
      </c>
      <c r="J154" s="18">
        <v>2638490</v>
      </c>
      <c r="K154" s="18">
        <v>75819</v>
      </c>
      <c r="L154" s="18">
        <v>33480</v>
      </c>
      <c r="M154" s="18">
        <v>0</v>
      </c>
      <c r="N154" s="20">
        <v>10253836</v>
      </c>
    </row>
    <row r="155" spans="1:14" x14ac:dyDescent="0.2">
      <c r="A155" s="16" t="s">
        <v>83</v>
      </c>
      <c r="B155" s="17"/>
      <c r="C155" s="18">
        <v>0</v>
      </c>
      <c r="D155" s="19">
        <v>0</v>
      </c>
      <c r="E155" s="19">
        <v>0</v>
      </c>
      <c r="F155" s="18">
        <v>84000</v>
      </c>
      <c r="G155" s="18">
        <v>0</v>
      </c>
      <c r="H155" s="18">
        <v>84000</v>
      </c>
      <c r="I155" s="18">
        <v>0</v>
      </c>
      <c r="J155" s="18">
        <v>29232</v>
      </c>
      <c r="K155" s="18">
        <v>840</v>
      </c>
      <c r="L155" s="18">
        <v>13500</v>
      </c>
      <c r="M155" s="18">
        <v>0</v>
      </c>
      <c r="N155" s="20">
        <v>126732</v>
      </c>
    </row>
    <row r="156" spans="1:14" x14ac:dyDescent="0.2">
      <c r="A156" s="11" t="s">
        <v>24</v>
      </c>
      <c r="B156" s="12"/>
      <c r="C156" s="13">
        <f>SUM(C154:C155)</f>
        <v>0</v>
      </c>
      <c r="D156" s="14">
        <f>SUM(D154:D155)</f>
        <v>11.006500000000001</v>
      </c>
      <c r="E156" s="14">
        <f>SUM(E154:E155)</f>
        <v>1.425</v>
      </c>
      <c r="F156" s="13">
        <f>SUM(F154:F155)</f>
        <v>7211125</v>
      </c>
      <c r="G156" s="13">
        <f>SUM(G154:G155)</f>
        <v>454741</v>
      </c>
      <c r="H156" s="13">
        <f>SUM(H154:H155)</f>
        <v>7665866</v>
      </c>
      <c r="I156" s="13">
        <f>SUM(I154:I155)</f>
        <v>0</v>
      </c>
      <c r="J156" s="13">
        <f>SUM(J154:J155)</f>
        <v>2667722</v>
      </c>
      <c r="K156" s="13">
        <f>SUM(K154:K155)</f>
        <v>76659</v>
      </c>
      <c r="L156" s="13">
        <f>SUM(L154:L155)</f>
        <v>46980</v>
      </c>
      <c r="M156" s="13">
        <f>SUM(M154:M155)</f>
        <v>0</v>
      </c>
      <c r="N156" s="15">
        <f>SUM(N154:N155)</f>
        <v>10380568</v>
      </c>
    </row>
    <row r="157" spans="1:14" x14ac:dyDescent="0.2">
      <c r="A157" s="11" t="s">
        <v>54</v>
      </c>
      <c r="B157" s="12"/>
      <c r="C157" s="13"/>
      <c r="D157" s="14"/>
      <c r="E157" s="14"/>
      <c r="F157" s="13"/>
      <c r="G157" s="13"/>
      <c r="H157" s="13"/>
      <c r="I157" s="13"/>
      <c r="J157" s="13"/>
      <c r="K157" s="13"/>
      <c r="L157" s="13"/>
      <c r="M157" s="13"/>
      <c r="N157" s="15"/>
    </row>
    <row r="158" spans="1:14" x14ac:dyDescent="0.2">
      <c r="A158" s="16" t="s">
        <v>67</v>
      </c>
      <c r="B158" s="17"/>
      <c r="C158" s="18">
        <v>55</v>
      </c>
      <c r="D158" s="19">
        <v>0</v>
      </c>
      <c r="E158" s="19">
        <v>9.8699999999999996E-2</v>
      </c>
      <c r="F158" s="18">
        <v>0</v>
      </c>
      <c r="G158" s="18">
        <v>26748</v>
      </c>
      <c r="H158" s="18">
        <v>26748</v>
      </c>
      <c r="I158" s="18">
        <v>0</v>
      </c>
      <c r="J158" s="18">
        <v>9308</v>
      </c>
      <c r="K158" s="18">
        <v>267</v>
      </c>
      <c r="L158" s="18">
        <v>0</v>
      </c>
      <c r="M158" s="18">
        <v>0</v>
      </c>
      <c r="N158" s="20">
        <v>36056</v>
      </c>
    </row>
    <row r="159" spans="1:14" x14ac:dyDescent="0.2">
      <c r="A159" s="16" t="s">
        <v>56</v>
      </c>
      <c r="B159" s="17"/>
      <c r="C159" s="18">
        <v>0</v>
      </c>
      <c r="D159" s="19">
        <v>3.9883999999999999</v>
      </c>
      <c r="E159" s="19">
        <v>0</v>
      </c>
      <c r="F159" s="18">
        <v>1820706</v>
      </c>
      <c r="G159" s="18">
        <v>0</v>
      </c>
      <c r="H159" s="18">
        <v>1820706</v>
      </c>
      <c r="I159" s="18">
        <v>0</v>
      </c>
      <c r="J159" s="18">
        <v>633606</v>
      </c>
      <c r="K159" s="18">
        <v>18207</v>
      </c>
      <c r="L159" s="18">
        <v>0</v>
      </c>
      <c r="M159" s="18">
        <v>0</v>
      </c>
      <c r="N159" s="20">
        <v>2454312</v>
      </c>
    </row>
    <row r="160" spans="1:14" x14ac:dyDescent="0.2">
      <c r="A160" s="11" t="s">
        <v>24</v>
      </c>
      <c r="B160" s="12"/>
      <c r="C160" s="13">
        <f>SUM(C158:C159)</f>
        <v>55</v>
      </c>
      <c r="D160" s="14">
        <f>SUM(D158:D159)</f>
        <v>3.9883999999999999</v>
      </c>
      <c r="E160" s="14">
        <f>SUM(E158:E159)</f>
        <v>9.8699999999999996E-2</v>
      </c>
      <c r="F160" s="13">
        <f>SUM(F158:F159)</f>
        <v>1820706</v>
      </c>
      <c r="G160" s="13">
        <f>SUM(G158:G159)</f>
        <v>26748</v>
      </c>
      <c r="H160" s="13">
        <f>SUM(H158:H159)</f>
        <v>1847454</v>
      </c>
      <c r="I160" s="13">
        <f>SUM(I158:I159)</f>
        <v>0</v>
      </c>
      <c r="J160" s="13">
        <f>SUM(J158:J159)</f>
        <v>642914</v>
      </c>
      <c r="K160" s="13">
        <f>SUM(K158:K159)</f>
        <v>18474</v>
      </c>
      <c r="L160" s="13">
        <f>SUM(L158:L159)</f>
        <v>0</v>
      </c>
      <c r="M160" s="13">
        <f>SUM(M158:M159)</f>
        <v>0</v>
      </c>
      <c r="N160" s="15">
        <f>SUM(N158:N159)</f>
        <v>2490368</v>
      </c>
    </row>
    <row r="161" spans="1:14" x14ac:dyDescent="0.2">
      <c r="A161" s="6" t="s">
        <v>84</v>
      </c>
      <c r="B161" s="7"/>
      <c r="C161" s="8">
        <f>C152+C156+C160</f>
        <v>55</v>
      </c>
      <c r="D161" s="9">
        <f>D152+D156+D160</f>
        <v>38.757100000000001</v>
      </c>
      <c r="E161" s="9">
        <f>E152+E156+E160</f>
        <v>6.6336999999999993</v>
      </c>
      <c r="F161" s="8">
        <f>F152+F156+F160</f>
        <v>23407168</v>
      </c>
      <c r="G161" s="8">
        <f>G152+G156+G160</f>
        <v>2246368</v>
      </c>
      <c r="H161" s="8">
        <f>H152+H156+H160</f>
        <v>25653536</v>
      </c>
      <c r="I161" s="8">
        <f>I152+I156+I160</f>
        <v>33600</v>
      </c>
      <c r="J161" s="8">
        <f>J152+J156+J160</f>
        <v>8938787</v>
      </c>
      <c r="K161" s="8">
        <f>K152+K156+K160</f>
        <v>256535</v>
      </c>
      <c r="L161" s="8">
        <f>L152+L156+L160</f>
        <v>193300</v>
      </c>
      <c r="M161" s="8">
        <f>M152+M156+M160</f>
        <v>1910708</v>
      </c>
      <c r="N161" s="10">
        <f>N152+N156+N160</f>
        <v>36729931</v>
      </c>
    </row>
    <row r="162" spans="1:14" x14ac:dyDescent="0.2">
      <c r="A162" s="16"/>
      <c r="B162" s="17"/>
      <c r="C162" s="18"/>
      <c r="D162" s="19"/>
      <c r="E162" s="19"/>
      <c r="F162" s="18"/>
      <c r="G162" s="18"/>
      <c r="H162" s="18"/>
      <c r="I162" s="18"/>
      <c r="J162" s="18"/>
      <c r="K162" s="18"/>
      <c r="L162" s="18"/>
      <c r="M162" s="18"/>
      <c r="N162" s="20"/>
    </row>
    <row r="163" spans="1:14" x14ac:dyDescent="0.2">
      <c r="A163" s="6" t="s">
        <v>85</v>
      </c>
      <c r="B163" s="7"/>
      <c r="C163" s="8"/>
      <c r="D163" s="9"/>
      <c r="E163" s="9"/>
      <c r="F163" s="8"/>
      <c r="G163" s="8"/>
      <c r="H163" s="8"/>
      <c r="I163" s="8"/>
      <c r="J163" s="8"/>
      <c r="K163" s="8"/>
      <c r="L163" s="8"/>
      <c r="M163" s="8"/>
      <c r="N163" s="10"/>
    </row>
    <row r="164" spans="1:14" x14ac:dyDescent="0.2">
      <c r="A164" s="6" t="s">
        <v>86</v>
      </c>
      <c r="B164" s="7" t="s">
        <v>6</v>
      </c>
      <c r="C164" s="8" t="s">
        <v>7</v>
      </c>
      <c r="D164" s="9" t="s">
        <v>8</v>
      </c>
      <c r="E164" s="9" t="s">
        <v>9</v>
      </c>
      <c r="F164" s="8" t="s">
        <v>10</v>
      </c>
      <c r="G164" s="8" t="s">
        <v>11</v>
      </c>
      <c r="H164" s="8" t="s">
        <v>12</v>
      </c>
      <c r="I164" s="8" t="s">
        <v>13</v>
      </c>
      <c r="J164" s="8" t="s">
        <v>14</v>
      </c>
      <c r="K164" s="8" t="s">
        <v>15</v>
      </c>
      <c r="L164" s="8" t="s">
        <v>16</v>
      </c>
      <c r="M164" s="8" t="s">
        <v>17</v>
      </c>
      <c r="N164" s="10" t="s">
        <v>18</v>
      </c>
    </row>
    <row r="165" spans="1:14" x14ac:dyDescent="0.2">
      <c r="A165" s="11" t="s">
        <v>44</v>
      </c>
      <c r="B165" s="12"/>
      <c r="C165" s="13"/>
      <c r="D165" s="14"/>
      <c r="E165" s="14"/>
      <c r="F165" s="13"/>
      <c r="G165" s="13"/>
      <c r="H165" s="13"/>
      <c r="I165" s="13"/>
      <c r="J165" s="13"/>
      <c r="K165" s="13"/>
      <c r="L165" s="13"/>
      <c r="M165" s="13"/>
      <c r="N165" s="15"/>
    </row>
    <row r="166" spans="1:14" x14ac:dyDescent="0.2">
      <c r="A166" s="16" t="s">
        <v>87</v>
      </c>
      <c r="B166" s="17"/>
      <c r="C166" s="18">
        <v>0</v>
      </c>
      <c r="D166" s="19">
        <v>0.75</v>
      </c>
      <c r="E166" s="19">
        <v>0</v>
      </c>
      <c r="F166" s="18">
        <v>259835</v>
      </c>
      <c r="G166" s="18">
        <v>0</v>
      </c>
      <c r="H166" s="18">
        <v>259835</v>
      </c>
      <c r="I166" s="18">
        <v>0</v>
      </c>
      <c r="J166" s="18">
        <v>90422</v>
      </c>
      <c r="K166" s="18">
        <v>2598</v>
      </c>
      <c r="L166" s="18">
        <v>0</v>
      </c>
      <c r="M166" s="18">
        <v>0</v>
      </c>
      <c r="N166" s="20">
        <v>350257</v>
      </c>
    </row>
    <row r="167" spans="1:14" x14ac:dyDescent="0.2">
      <c r="A167" s="16" t="s">
        <v>36</v>
      </c>
      <c r="B167" s="17"/>
      <c r="C167" s="18">
        <v>0</v>
      </c>
      <c r="D167" s="19">
        <v>-0.1</v>
      </c>
      <c r="E167" s="19">
        <v>0</v>
      </c>
      <c r="F167" s="18">
        <v>-63000</v>
      </c>
      <c r="G167" s="18">
        <v>0</v>
      </c>
      <c r="H167" s="18">
        <v>-63000</v>
      </c>
      <c r="I167" s="18">
        <v>0</v>
      </c>
      <c r="J167" s="18">
        <v>-21924</v>
      </c>
      <c r="K167" s="18">
        <v>-630</v>
      </c>
      <c r="L167" s="18">
        <v>0</v>
      </c>
      <c r="M167" s="18">
        <v>0</v>
      </c>
      <c r="N167" s="20">
        <v>-84924</v>
      </c>
    </row>
    <row r="168" spans="1:14" x14ac:dyDescent="0.2">
      <c r="A168" s="16" t="s">
        <v>37</v>
      </c>
      <c r="B168" s="17"/>
      <c r="C168" s="18">
        <v>0</v>
      </c>
      <c r="D168" s="19">
        <v>0</v>
      </c>
      <c r="E168" s="19">
        <v>0</v>
      </c>
      <c r="F168" s="18">
        <v>0</v>
      </c>
      <c r="G168" s="18">
        <v>0</v>
      </c>
      <c r="H168" s="18">
        <v>0</v>
      </c>
      <c r="I168" s="18">
        <v>63000</v>
      </c>
      <c r="J168" s="18">
        <v>21294</v>
      </c>
      <c r="K168" s="18">
        <v>0</v>
      </c>
      <c r="L168" s="18">
        <v>0</v>
      </c>
      <c r="M168" s="18">
        <v>0</v>
      </c>
      <c r="N168" s="20">
        <v>84294</v>
      </c>
    </row>
    <row r="169" spans="1:14" x14ac:dyDescent="0.2">
      <c r="A169" s="16" t="s">
        <v>88</v>
      </c>
      <c r="B169" s="17"/>
      <c r="C169" s="18">
        <v>0</v>
      </c>
      <c r="D169" s="19">
        <v>0</v>
      </c>
      <c r="E169" s="19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1</v>
      </c>
      <c r="K169" s="18">
        <v>0</v>
      </c>
      <c r="L169" s="18">
        <v>0</v>
      </c>
      <c r="M169" s="18">
        <v>0</v>
      </c>
      <c r="N169" s="20">
        <v>1</v>
      </c>
    </row>
    <row r="170" spans="1:14" x14ac:dyDescent="0.2">
      <c r="A170" s="16" t="s">
        <v>30</v>
      </c>
      <c r="B170" s="17">
        <v>7</v>
      </c>
      <c r="C170" s="18">
        <v>0</v>
      </c>
      <c r="D170" s="19">
        <v>0</v>
      </c>
      <c r="E170" s="19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113369</v>
      </c>
      <c r="N170" s="20">
        <v>113369</v>
      </c>
    </row>
    <row r="171" spans="1:14" x14ac:dyDescent="0.2">
      <c r="A171" s="16" t="s">
        <v>20</v>
      </c>
      <c r="B171" s="17">
        <v>8</v>
      </c>
      <c r="C171" s="18">
        <v>0</v>
      </c>
      <c r="D171" s="19">
        <v>0</v>
      </c>
      <c r="E171" s="19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285001</v>
      </c>
      <c r="N171" s="20">
        <v>285001</v>
      </c>
    </row>
    <row r="172" spans="1:14" x14ac:dyDescent="0.2">
      <c r="A172" s="16" t="s">
        <v>21</v>
      </c>
      <c r="B172" s="17">
        <v>544</v>
      </c>
      <c r="C172" s="18">
        <v>0</v>
      </c>
      <c r="D172" s="19">
        <v>0</v>
      </c>
      <c r="E172" s="19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76147</v>
      </c>
      <c r="N172" s="20">
        <v>76147</v>
      </c>
    </row>
    <row r="173" spans="1:14" x14ac:dyDescent="0.2">
      <c r="A173" s="16" t="s">
        <v>23</v>
      </c>
      <c r="B173" s="17"/>
      <c r="C173" s="18">
        <v>0</v>
      </c>
      <c r="D173" s="19">
        <v>0</v>
      </c>
      <c r="E173" s="19">
        <v>0.75</v>
      </c>
      <c r="F173" s="18">
        <v>0</v>
      </c>
      <c r="G173" s="18">
        <v>293094</v>
      </c>
      <c r="H173" s="18">
        <v>293094</v>
      </c>
      <c r="I173" s="18">
        <v>0</v>
      </c>
      <c r="J173" s="18">
        <v>101997</v>
      </c>
      <c r="K173" s="18">
        <v>2931</v>
      </c>
      <c r="L173" s="18">
        <v>0</v>
      </c>
      <c r="M173" s="18">
        <v>0</v>
      </c>
      <c r="N173" s="20">
        <v>395091</v>
      </c>
    </row>
    <row r="174" spans="1:14" x14ac:dyDescent="0.2">
      <c r="A174" s="16" t="s">
        <v>46</v>
      </c>
      <c r="B174" s="17"/>
      <c r="C174" s="18">
        <v>0</v>
      </c>
      <c r="D174" s="19">
        <v>5.6237000000000004</v>
      </c>
      <c r="E174" s="19">
        <v>0.53</v>
      </c>
      <c r="F174" s="18">
        <v>3503044</v>
      </c>
      <c r="G174" s="18">
        <v>133083</v>
      </c>
      <c r="H174" s="18">
        <v>3636127</v>
      </c>
      <c r="I174" s="18">
        <v>0</v>
      </c>
      <c r="J174" s="18">
        <v>1265371</v>
      </c>
      <c r="K174" s="18">
        <v>36361</v>
      </c>
      <c r="L174" s="18">
        <v>34555</v>
      </c>
      <c r="M174" s="18">
        <v>0</v>
      </c>
      <c r="N174" s="20">
        <v>4936053</v>
      </c>
    </row>
    <row r="175" spans="1:14" x14ac:dyDescent="0.2">
      <c r="A175" s="11" t="s">
        <v>24</v>
      </c>
      <c r="B175" s="12"/>
      <c r="C175" s="13">
        <f>SUM(C166:C174)</f>
        <v>0</v>
      </c>
      <c r="D175" s="14">
        <f>SUM(D166:D174)</f>
        <v>6.2737000000000007</v>
      </c>
      <c r="E175" s="14">
        <f>SUM(E166:E174)</f>
        <v>1.28</v>
      </c>
      <c r="F175" s="13">
        <f>SUM(F166:F174)</f>
        <v>3699879</v>
      </c>
      <c r="G175" s="13">
        <f>SUM(G166:G174)</f>
        <v>426177</v>
      </c>
      <c r="H175" s="13">
        <f>SUM(H166:H174)</f>
        <v>4126056</v>
      </c>
      <c r="I175" s="13">
        <f>SUM(I166:I174)</f>
        <v>63000</v>
      </c>
      <c r="J175" s="13">
        <f>SUM(J166:J174)</f>
        <v>1457161</v>
      </c>
      <c r="K175" s="13">
        <f>SUM(K166:K174)</f>
        <v>41260</v>
      </c>
      <c r="L175" s="13">
        <f>SUM(L166:L174)</f>
        <v>34555</v>
      </c>
      <c r="M175" s="13">
        <f>SUM(M166:M174)</f>
        <v>474517</v>
      </c>
      <c r="N175" s="15">
        <f>SUM(N166:N174)</f>
        <v>6155289</v>
      </c>
    </row>
    <row r="176" spans="1:14" x14ac:dyDescent="0.2">
      <c r="A176" s="11" t="s">
        <v>54</v>
      </c>
      <c r="B176" s="12"/>
      <c r="C176" s="13"/>
      <c r="D176" s="14"/>
      <c r="E176" s="14"/>
      <c r="F176" s="13"/>
      <c r="G176" s="13"/>
      <c r="H176" s="13"/>
      <c r="I176" s="13"/>
      <c r="J176" s="13"/>
      <c r="K176" s="13"/>
      <c r="L176" s="13"/>
      <c r="M176" s="13"/>
      <c r="N176" s="15"/>
    </row>
    <row r="177" spans="1:14" x14ac:dyDescent="0.2">
      <c r="A177" s="16" t="s">
        <v>55</v>
      </c>
      <c r="B177" s="17"/>
      <c r="C177" s="18">
        <v>20</v>
      </c>
      <c r="D177" s="19">
        <v>0</v>
      </c>
      <c r="E177" s="19">
        <v>3.8100000000000002E-2</v>
      </c>
      <c r="F177" s="18">
        <v>0</v>
      </c>
      <c r="G177" s="18">
        <v>10325</v>
      </c>
      <c r="H177" s="18">
        <v>10325</v>
      </c>
      <c r="I177" s="18">
        <v>0</v>
      </c>
      <c r="J177" s="18">
        <v>3593</v>
      </c>
      <c r="K177" s="18">
        <v>103</v>
      </c>
      <c r="L177" s="18">
        <v>0</v>
      </c>
      <c r="M177" s="18">
        <v>0</v>
      </c>
      <c r="N177" s="20">
        <v>13918</v>
      </c>
    </row>
    <row r="178" spans="1:14" x14ac:dyDescent="0.2">
      <c r="A178" s="16" t="s">
        <v>56</v>
      </c>
      <c r="B178" s="17"/>
      <c r="C178" s="18">
        <v>0</v>
      </c>
      <c r="D178" s="19">
        <v>0.89300000000000002</v>
      </c>
      <c r="E178" s="19">
        <v>0</v>
      </c>
      <c r="F178" s="18">
        <v>370286</v>
      </c>
      <c r="G178" s="18">
        <v>0</v>
      </c>
      <c r="H178" s="18">
        <v>370286</v>
      </c>
      <c r="I178" s="18">
        <v>0</v>
      </c>
      <c r="J178" s="18">
        <v>128860</v>
      </c>
      <c r="K178" s="18">
        <v>3703</v>
      </c>
      <c r="L178" s="18">
        <v>0</v>
      </c>
      <c r="M178" s="18">
        <v>0</v>
      </c>
      <c r="N178" s="20">
        <v>499146</v>
      </c>
    </row>
    <row r="179" spans="1:14" x14ac:dyDescent="0.2">
      <c r="A179" s="11" t="s">
        <v>24</v>
      </c>
      <c r="B179" s="12"/>
      <c r="C179" s="13">
        <f>SUM(C177:C178)</f>
        <v>20</v>
      </c>
      <c r="D179" s="14">
        <f>SUM(D177:D178)</f>
        <v>0.89300000000000002</v>
      </c>
      <c r="E179" s="14">
        <f>SUM(E177:E178)</f>
        <v>3.8100000000000002E-2</v>
      </c>
      <c r="F179" s="13">
        <f>SUM(F177:F178)</f>
        <v>370286</v>
      </c>
      <c r="G179" s="13">
        <f>SUM(G177:G178)</f>
        <v>10325</v>
      </c>
      <c r="H179" s="13">
        <f>SUM(H177:H178)</f>
        <v>380611</v>
      </c>
      <c r="I179" s="13">
        <f>SUM(I177:I178)</f>
        <v>0</v>
      </c>
      <c r="J179" s="13">
        <f>SUM(J177:J178)</f>
        <v>132453</v>
      </c>
      <c r="K179" s="13">
        <f>SUM(K177:K178)</f>
        <v>3806</v>
      </c>
      <c r="L179" s="13">
        <f>SUM(L177:L178)</f>
        <v>0</v>
      </c>
      <c r="M179" s="13">
        <f>SUM(M177:M178)</f>
        <v>0</v>
      </c>
      <c r="N179" s="15">
        <f>SUM(N177:N178)</f>
        <v>513064</v>
      </c>
    </row>
    <row r="180" spans="1:14" x14ac:dyDescent="0.2">
      <c r="A180" s="6" t="s">
        <v>89</v>
      </c>
      <c r="B180" s="7"/>
      <c r="C180" s="8">
        <f>C175+C179</f>
        <v>20</v>
      </c>
      <c r="D180" s="9">
        <f>D175+D179</f>
        <v>7.1667000000000005</v>
      </c>
      <c r="E180" s="9">
        <f>E175+E179</f>
        <v>1.3181</v>
      </c>
      <c r="F180" s="8">
        <f>F175+F179</f>
        <v>4070165</v>
      </c>
      <c r="G180" s="8">
        <f>G175+G179</f>
        <v>436502</v>
      </c>
      <c r="H180" s="8">
        <f>H175+H179</f>
        <v>4506667</v>
      </c>
      <c r="I180" s="8">
        <f>I175+I179</f>
        <v>63000</v>
      </c>
      <c r="J180" s="8">
        <f>J175+J179</f>
        <v>1589614</v>
      </c>
      <c r="K180" s="8">
        <f>K175+K179</f>
        <v>45066</v>
      </c>
      <c r="L180" s="8">
        <f>L175+L179</f>
        <v>34555</v>
      </c>
      <c r="M180" s="8">
        <f>M175+M179</f>
        <v>474517</v>
      </c>
      <c r="N180" s="10">
        <f>N175+N179</f>
        <v>6668353</v>
      </c>
    </row>
    <row r="181" spans="1:14" x14ac:dyDescent="0.2">
      <c r="A181" s="16"/>
      <c r="B181" s="17"/>
      <c r="C181" s="18"/>
      <c r="D181" s="19"/>
      <c r="E181" s="19"/>
      <c r="F181" s="18"/>
      <c r="G181" s="18"/>
      <c r="H181" s="18"/>
      <c r="I181" s="18"/>
      <c r="J181" s="18"/>
      <c r="K181" s="18"/>
      <c r="L181" s="18"/>
      <c r="M181" s="18"/>
      <c r="N181" s="20"/>
    </row>
    <row r="182" spans="1:14" x14ac:dyDescent="0.2">
      <c r="A182" s="6" t="s">
        <v>90</v>
      </c>
      <c r="B182" s="7"/>
      <c r="C182" s="8"/>
      <c r="D182" s="9"/>
      <c r="E182" s="9"/>
      <c r="F182" s="8"/>
      <c r="G182" s="8"/>
      <c r="H182" s="8"/>
      <c r="I182" s="8"/>
      <c r="J182" s="8"/>
      <c r="K182" s="8"/>
      <c r="L182" s="8"/>
      <c r="M182" s="8"/>
      <c r="N182" s="10"/>
    </row>
    <row r="183" spans="1:14" x14ac:dyDescent="0.2">
      <c r="A183" s="6" t="s">
        <v>91</v>
      </c>
      <c r="B183" s="7" t="s">
        <v>6</v>
      </c>
      <c r="C183" s="8" t="s">
        <v>7</v>
      </c>
      <c r="D183" s="9" t="s">
        <v>8</v>
      </c>
      <c r="E183" s="9" t="s">
        <v>9</v>
      </c>
      <c r="F183" s="8" t="s">
        <v>10</v>
      </c>
      <c r="G183" s="8" t="s">
        <v>11</v>
      </c>
      <c r="H183" s="8" t="s">
        <v>12</v>
      </c>
      <c r="I183" s="8" t="s">
        <v>13</v>
      </c>
      <c r="J183" s="8" t="s">
        <v>14</v>
      </c>
      <c r="K183" s="8" t="s">
        <v>15</v>
      </c>
      <c r="L183" s="8" t="s">
        <v>16</v>
      </c>
      <c r="M183" s="8" t="s">
        <v>17</v>
      </c>
      <c r="N183" s="10" t="s">
        <v>18</v>
      </c>
    </row>
    <row r="184" spans="1:14" x14ac:dyDescent="0.2">
      <c r="A184" s="11" t="s">
        <v>44</v>
      </c>
      <c r="B184" s="12"/>
      <c r="C184" s="13"/>
      <c r="D184" s="14"/>
      <c r="E184" s="14"/>
      <c r="F184" s="13"/>
      <c r="G184" s="13"/>
      <c r="H184" s="13"/>
      <c r="I184" s="13"/>
      <c r="J184" s="13"/>
      <c r="K184" s="13"/>
      <c r="L184" s="13"/>
      <c r="M184" s="13"/>
      <c r="N184" s="15"/>
    </row>
    <row r="185" spans="1:14" x14ac:dyDescent="0.2">
      <c r="A185" s="16" t="s">
        <v>87</v>
      </c>
      <c r="B185" s="17"/>
      <c r="C185" s="18">
        <v>0</v>
      </c>
      <c r="D185" s="19">
        <v>1.25</v>
      </c>
      <c r="E185" s="19">
        <v>0</v>
      </c>
      <c r="F185" s="18">
        <v>433059</v>
      </c>
      <c r="G185" s="18">
        <v>0</v>
      </c>
      <c r="H185" s="18">
        <v>433059</v>
      </c>
      <c r="I185" s="18">
        <v>0</v>
      </c>
      <c r="J185" s="18">
        <v>150705</v>
      </c>
      <c r="K185" s="18">
        <v>4331</v>
      </c>
      <c r="L185" s="18">
        <v>0</v>
      </c>
      <c r="M185" s="18">
        <v>0</v>
      </c>
      <c r="N185" s="20">
        <v>583764</v>
      </c>
    </row>
    <row r="186" spans="1:14" x14ac:dyDescent="0.2">
      <c r="A186" s="16" t="s">
        <v>36</v>
      </c>
      <c r="B186" s="17"/>
      <c r="C186" s="18">
        <v>0</v>
      </c>
      <c r="D186" s="19">
        <v>-0.08</v>
      </c>
      <c r="E186" s="19">
        <v>0</v>
      </c>
      <c r="F186" s="18">
        <v>-40438</v>
      </c>
      <c r="G186" s="18">
        <v>0</v>
      </c>
      <c r="H186" s="18">
        <v>-40438</v>
      </c>
      <c r="I186" s="18">
        <v>0</v>
      </c>
      <c r="J186" s="18">
        <v>-14072</v>
      </c>
      <c r="K186" s="18">
        <v>-404</v>
      </c>
      <c r="L186" s="18">
        <v>0</v>
      </c>
      <c r="M186" s="18">
        <v>0</v>
      </c>
      <c r="N186" s="20">
        <v>-54510</v>
      </c>
    </row>
    <row r="187" spans="1:14" x14ac:dyDescent="0.2">
      <c r="A187" s="16" t="s">
        <v>37</v>
      </c>
      <c r="B187" s="17"/>
      <c r="C187" s="18">
        <v>0</v>
      </c>
      <c r="D187" s="19">
        <v>0</v>
      </c>
      <c r="E187" s="19">
        <v>0</v>
      </c>
      <c r="F187" s="18">
        <v>0</v>
      </c>
      <c r="G187" s="18">
        <v>0</v>
      </c>
      <c r="H187" s="18">
        <v>0</v>
      </c>
      <c r="I187" s="18">
        <v>40438</v>
      </c>
      <c r="J187" s="18">
        <v>13668</v>
      </c>
      <c r="K187" s="18">
        <v>0</v>
      </c>
      <c r="L187" s="18">
        <v>0</v>
      </c>
      <c r="M187" s="18">
        <v>0</v>
      </c>
      <c r="N187" s="20">
        <v>54106</v>
      </c>
    </row>
    <row r="188" spans="1:14" x14ac:dyDescent="0.2">
      <c r="A188" s="16" t="s">
        <v>88</v>
      </c>
      <c r="B188" s="17"/>
      <c r="C188" s="18">
        <v>0</v>
      </c>
      <c r="D188" s="19">
        <v>0</v>
      </c>
      <c r="E188" s="19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-1</v>
      </c>
      <c r="K188" s="18">
        <v>0</v>
      </c>
      <c r="L188" s="18">
        <v>0</v>
      </c>
      <c r="M188" s="18">
        <v>0</v>
      </c>
      <c r="N188" s="20">
        <v>-1</v>
      </c>
    </row>
    <row r="189" spans="1:14" x14ac:dyDescent="0.2">
      <c r="A189" s="16" t="s">
        <v>30</v>
      </c>
      <c r="B189" s="17">
        <v>7</v>
      </c>
      <c r="C189" s="18">
        <v>0</v>
      </c>
      <c r="D189" s="19">
        <v>0</v>
      </c>
      <c r="E189" s="19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210538</v>
      </c>
      <c r="N189" s="20">
        <v>210538</v>
      </c>
    </row>
    <row r="190" spans="1:14" x14ac:dyDescent="0.2">
      <c r="A190" s="16" t="s">
        <v>20</v>
      </c>
      <c r="B190" s="17">
        <v>8</v>
      </c>
      <c r="C190" s="18">
        <v>0</v>
      </c>
      <c r="D190" s="19">
        <v>0</v>
      </c>
      <c r="E190" s="19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499002</v>
      </c>
      <c r="N190" s="20">
        <v>499002</v>
      </c>
    </row>
    <row r="191" spans="1:14" x14ac:dyDescent="0.2">
      <c r="A191" s="16" t="s">
        <v>21</v>
      </c>
      <c r="B191" s="17">
        <v>544</v>
      </c>
      <c r="C191" s="18">
        <v>0</v>
      </c>
      <c r="D191" s="19">
        <v>0</v>
      </c>
      <c r="E191" s="19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266992</v>
      </c>
      <c r="N191" s="20">
        <v>266992</v>
      </c>
    </row>
    <row r="192" spans="1:14" x14ac:dyDescent="0.2">
      <c r="A192" s="16" t="s">
        <v>23</v>
      </c>
      <c r="B192" s="17"/>
      <c r="C192" s="18">
        <v>0</v>
      </c>
      <c r="D192" s="19">
        <v>0</v>
      </c>
      <c r="E192" s="19">
        <v>1.95</v>
      </c>
      <c r="F192" s="18">
        <v>0</v>
      </c>
      <c r="G192" s="18">
        <v>768894</v>
      </c>
      <c r="H192" s="18">
        <v>768894</v>
      </c>
      <c r="I192" s="18">
        <v>0</v>
      </c>
      <c r="J192" s="18">
        <v>267575</v>
      </c>
      <c r="K192" s="18">
        <v>7689</v>
      </c>
      <c r="L192" s="18">
        <v>0</v>
      </c>
      <c r="M192" s="18">
        <v>0</v>
      </c>
      <c r="N192" s="20">
        <v>1036469</v>
      </c>
    </row>
    <row r="193" spans="1:14" x14ac:dyDescent="0.2">
      <c r="A193" s="16" t="s">
        <v>46</v>
      </c>
      <c r="B193" s="17"/>
      <c r="C193" s="18">
        <v>0</v>
      </c>
      <c r="D193" s="19">
        <v>13.6769</v>
      </c>
      <c r="E193" s="19">
        <v>1.25</v>
      </c>
      <c r="F193" s="18">
        <v>8138233</v>
      </c>
      <c r="G193" s="18">
        <v>313875</v>
      </c>
      <c r="H193" s="18">
        <v>8452108</v>
      </c>
      <c r="I193" s="18">
        <v>0</v>
      </c>
      <c r="J193" s="18">
        <v>2941333</v>
      </c>
      <c r="K193" s="18">
        <v>84521</v>
      </c>
      <c r="L193" s="18">
        <v>87540</v>
      </c>
      <c r="M193" s="18">
        <v>0</v>
      </c>
      <c r="N193" s="20">
        <v>11480981</v>
      </c>
    </row>
    <row r="194" spans="1:14" x14ac:dyDescent="0.2">
      <c r="A194" s="11" t="s">
        <v>24</v>
      </c>
      <c r="B194" s="12"/>
      <c r="C194" s="13">
        <f>SUM(C185:C193)</f>
        <v>0</v>
      </c>
      <c r="D194" s="14">
        <f>SUM(D185:D193)</f>
        <v>14.8469</v>
      </c>
      <c r="E194" s="14">
        <f>SUM(E185:E193)</f>
        <v>3.2</v>
      </c>
      <c r="F194" s="13">
        <f>SUM(F185:F193)</f>
        <v>8530854</v>
      </c>
      <c r="G194" s="13">
        <f>SUM(G185:G193)</f>
        <v>1082769</v>
      </c>
      <c r="H194" s="13">
        <f>SUM(H185:H193)</f>
        <v>9613623</v>
      </c>
      <c r="I194" s="13">
        <f>SUM(I185:I193)</f>
        <v>40438</v>
      </c>
      <c r="J194" s="13">
        <f>SUM(J185:J193)</f>
        <v>3359208</v>
      </c>
      <c r="K194" s="13">
        <f>SUM(K185:K193)</f>
        <v>96137</v>
      </c>
      <c r="L194" s="13">
        <f>SUM(L185:L193)</f>
        <v>87540</v>
      </c>
      <c r="M194" s="13">
        <f>SUM(M185:M193)</f>
        <v>976532</v>
      </c>
      <c r="N194" s="15">
        <f>SUM(N185:N193)</f>
        <v>14077341</v>
      </c>
    </row>
    <row r="195" spans="1:14" x14ac:dyDescent="0.2">
      <c r="A195" s="11" t="s">
        <v>63</v>
      </c>
      <c r="B195" s="12"/>
      <c r="C195" s="13"/>
      <c r="D195" s="14"/>
      <c r="E195" s="14"/>
      <c r="F195" s="13"/>
      <c r="G195" s="13"/>
      <c r="H195" s="13"/>
      <c r="I195" s="13"/>
      <c r="J195" s="13"/>
      <c r="K195" s="13"/>
      <c r="L195" s="13"/>
      <c r="M195" s="13"/>
      <c r="N195" s="15"/>
    </row>
    <row r="196" spans="1:14" x14ac:dyDescent="0.2">
      <c r="A196" s="16" t="s">
        <v>64</v>
      </c>
      <c r="B196" s="17"/>
      <c r="C196" s="18">
        <v>0</v>
      </c>
      <c r="D196" s="19">
        <v>3.1602000000000001</v>
      </c>
      <c r="E196" s="19">
        <v>0.3</v>
      </c>
      <c r="F196" s="18">
        <v>2173959</v>
      </c>
      <c r="G196" s="18">
        <v>95735</v>
      </c>
      <c r="H196" s="18">
        <v>2269694</v>
      </c>
      <c r="I196" s="18">
        <v>0</v>
      </c>
      <c r="J196" s="18">
        <v>789854</v>
      </c>
      <c r="K196" s="18">
        <v>22697</v>
      </c>
      <c r="L196" s="18">
        <v>8680</v>
      </c>
      <c r="M196" s="18">
        <v>0</v>
      </c>
      <c r="N196" s="20">
        <v>3068228</v>
      </c>
    </row>
    <row r="197" spans="1:14" x14ac:dyDescent="0.2">
      <c r="A197" s="11" t="s">
        <v>24</v>
      </c>
      <c r="B197" s="12"/>
      <c r="C197" s="13">
        <f>SUM(C196:C196)</f>
        <v>0</v>
      </c>
      <c r="D197" s="14">
        <f>SUM(D196:D196)</f>
        <v>3.1602000000000001</v>
      </c>
      <c r="E197" s="14">
        <f>SUM(E196:E196)</f>
        <v>0.3</v>
      </c>
      <c r="F197" s="13">
        <f>SUM(F196:F196)</f>
        <v>2173959</v>
      </c>
      <c r="G197" s="13">
        <f>SUM(G196:G196)</f>
        <v>95735</v>
      </c>
      <c r="H197" s="13">
        <f>SUM(H196:H196)</f>
        <v>2269694</v>
      </c>
      <c r="I197" s="13">
        <f>SUM(I196:I196)</f>
        <v>0</v>
      </c>
      <c r="J197" s="13">
        <f>SUM(J196:J196)</f>
        <v>789854</v>
      </c>
      <c r="K197" s="13">
        <f>SUM(K196:K196)</f>
        <v>22697</v>
      </c>
      <c r="L197" s="13">
        <f>SUM(L196:L196)</f>
        <v>8680</v>
      </c>
      <c r="M197" s="13">
        <f>SUM(M196:M196)</f>
        <v>0</v>
      </c>
      <c r="N197" s="15">
        <f>SUM(N196:N196)</f>
        <v>3068228</v>
      </c>
    </row>
    <row r="198" spans="1:14" x14ac:dyDescent="0.2">
      <c r="A198" s="11" t="s">
        <v>54</v>
      </c>
      <c r="B198" s="12"/>
      <c r="C198" s="13"/>
      <c r="D198" s="14"/>
      <c r="E198" s="14"/>
      <c r="F198" s="13"/>
      <c r="G198" s="13"/>
      <c r="H198" s="13"/>
      <c r="I198" s="13"/>
      <c r="J198" s="13"/>
      <c r="K198" s="13"/>
      <c r="L198" s="13"/>
      <c r="M198" s="13"/>
      <c r="N198" s="15"/>
    </row>
    <row r="199" spans="1:14" x14ac:dyDescent="0.2">
      <c r="A199" s="16" t="s">
        <v>55</v>
      </c>
      <c r="B199" s="17"/>
      <c r="C199" s="18">
        <v>36</v>
      </c>
      <c r="D199" s="19">
        <v>0</v>
      </c>
      <c r="E199" s="19">
        <v>6.8599999999999994E-2</v>
      </c>
      <c r="F199" s="18">
        <v>0</v>
      </c>
      <c r="G199" s="18">
        <v>18591</v>
      </c>
      <c r="H199" s="18">
        <v>18591</v>
      </c>
      <c r="I199" s="18">
        <v>0</v>
      </c>
      <c r="J199" s="18">
        <v>6470</v>
      </c>
      <c r="K199" s="18">
        <v>186</v>
      </c>
      <c r="L199" s="18">
        <v>0</v>
      </c>
      <c r="M199" s="18">
        <v>0</v>
      </c>
      <c r="N199" s="20">
        <v>25061</v>
      </c>
    </row>
    <row r="200" spans="1:14" x14ac:dyDescent="0.2">
      <c r="A200" s="16" t="s">
        <v>92</v>
      </c>
      <c r="B200" s="17"/>
      <c r="C200" s="18">
        <v>10</v>
      </c>
      <c r="D200" s="19">
        <v>0.50260000000000005</v>
      </c>
      <c r="E200" s="19">
        <v>0</v>
      </c>
      <c r="F200" s="18">
        <v>246350</v>
      </c>
      <c r="G200" s="18">
        <v>0</v>
      </c>
      <c r="H200" s="18">
        <v>246350</v>
      </c>
      <c r="I200" s="18">
        <v>0</v>
      </c>
      <c r="J200" s="18">
        <v>85731</v>
      </c>
      <c r="K200" s="18">
        <v>2464</v>
      </c>
      <c r="L200" s="18">
        <v>450</v>
      </c>
      <c r="M200" s="18">
        <v>0</v>
      </c>
      <c r="N200" s="20">
        <v>332531</v>
      </c>
    </row>
    <row r="201" spans="1:14" x14ac:dyDescent="0.2">
      <c r="A201" s="16" t="s">
        <v>56</v>
      </c>
      <c r="B201" s="17"/>
      <c r="C201" s="18">
        <v>0</v>
      </c>
      <c r="D201" s="19">
        <v>2.2656999999999998</v>
      </c>
      <c r="E201" s="19">
        <v>0</v>
      </c>
      <c r="F201" s="18">
        <v>964037</v>
      </c>
      <c r="G201" s="18">
        <v>0</v>
      </c>
      <c r="H201" s="18">
        <v>964037</v>
      </c>
      <c r="I201" s="18">
        <v>0</v>
      </c>
      <c r="J201" s="18">
        <v>335485</v>
      </c>
      <c r="K201" s="18">
        <v>9640</v>
      </c>
      <c r="L201" s="18">
        <v>0</v>
      </c>
      <c r="M201" s="18">
        <v>0</v>
      </c>
      <c r="N201" s="20">
        <v>1299522</v>
      </c>
    </row>
    <row r="202" spans="1:14" x14ac:dyDescent="0.2">
      <c r="A202" s="11" t="s">
        <v>24</v>
      </c>
      <c r="B202" s="12"/>
      <c r="C202" s="13">
        <f>SUM(C199:C201)</f>
        <v>46</v>
      </c>
      <c r="D202" s="14">
        <f>SUM(D199:D201)</f>
        <v>2.7683</v>
      </c>
      <c r="E202" s="14">
        <f>SUM(E199:E201)</f>
        <v>6.8599999999999994E-2</v>
      </c>
      <c r="F202" s="13">
        <f>SUM(F199:F201)</f>
        <v>1210387</v>
      </c>
      <c r="G202" s="13">
        <f>SUM(G199:G201)</f>
        <v>18591</v>
      </c>
      <c r="H202" s="13">
        <f>SUM(H199:H201)</f>
        <v>1228978</v>
      </c>
      <c r="I202" s="13">
        <f>SUM(I199:I201)</f>
        <v>0</v>
      </c>
      <c r="J202" s="13">
        <f>SUM(J199:J201)</f>
        <v>427686</v>
      </c>
      <c r="K202" s="13">
        <f>SUM(K199:K201)</f>
        <v>12290</v>
      </c>
      <c r="L202" s="13">
        <f>SUM(L199:L201)</f>
        <v>450</v>
      </c>
      <c r="M202" s="13">
        <f>SUM(M199:M201)</f>
        <v>0</v>
      </c>
      <c r="N202" s="15">
        <f>SUM(N199:N201)</f>
        <v>1657114</v>
      </c>
    </row>
    <row r="203" spans="1:14" x14ac:dyDescent="0.2">
      <c r="A203" s="6" t="s">
        <v>93</v>
      </c>
      <c r="B203" s="7"/>
      <c r="C203" s="8">
        <f>C194+C197+C202</f>
        <v>46</v>
      </c>
      <c r="D203" s="9">
        <f>D194+D197+D202</f>
        <v>20.775400000000001</v>
      </c>
      <c r="E203" s="9">
        <f>E194+E197+E202</f>
        <v>3.5686</v>
      </c>
      <c r="F203" s="8">
        <f>F194+F197+F202</f>
        <v>11915200</v>
      </c>
      <c r="G203" s="8">
        <f>G194+G197+G202</f>
        <v>1197095</v>
      </c>
      <c r="H203" s="8">
        <f>H194+H197+H202</f>
        <v>13112295</v>
      </c>
      <c r="I203" s="8">
        <f>I194+I197+I202</f>
        <v>40438</v>
      </c>
      <c r="J203" s="8">
        <f>J194+J197+J202</f>
        <v>4576748</v>
      </c>
      <c r="K203" s="8">
        <f>K194+K197+K202</f>
        <v>131124</v>
      </c>
      <c r="L203" s="8">
        <f>L194+L197+L202</f>
        <v>96670</v>
      </c>
      <c r="M203" s="8">
        <f>M194+M197+M202</f>
        <v>976532</v>
      </c>
      <c r="N203" s="10">
        <f>N194+N197+N202</f>
        <v>18802683</v>
      </c>
    </row>
    <row r="204" spans="1:14" x14ac:dyDescent="0.2">
      <c r="A204" s="16"/>
      <c r="B204" s="17"/>
      <c r="C204" s="18"/>
      <c r="D204" s="19"/>
      <c r="E204" s="19"/>
      <c r="F204" s="18"/>
      <c r="G204" s="18"/>
      <c r="H204" s="18"/>
      <c r="I204" s="18"/>
      <c r="J204" s="18"/>
      <c r="K204" s="18"/>
      <c r="L204" s="18"/>
      <c r="M204" s="18"/>
      <c r="N204" s="20"/>
    </row>
    <row r="205" spans="1:14" x14ac:dyDescent="0.2">
      <c r="A205" s="6" t="s">
        <v>94</v>
      </c>
      <c r="B205" s="7"/>
      <c r="C205" s="8"/>
      <c r="D205" s="9"/>
      <c r="E205" s="9"/>
      <c r="F205" s="8"/>
      <c r="G205" s="8"/>
      <c r="H205" s="8"/>
      <c r="I205" s="8"/>
      <c r="J205" s="8"/>
      <c r="K205" s="8"/>
      <c r="L205" s="8"/>
      <c r="M205" s="8"/>
      <c r="N205" s="10"/>
    </row>
    <row r="206" spans="1:14" x14ac:dyDescent="0.2">
      <c r="A206" s="6" t="s">
        <v>95</v>
      </c>
      <c r="B206" s="7" t="s">
        <v>6</v>
      </c>
      <c r="C206" s="8" t="s">
        <v>7</v>
      </c>
      <c r="D206" s="9" t="s">
        <v>8</v>
      </c>
      <c r="E206" s="9" t="s">
        <v>9</v>
      </c>
      <c r="F206" s="8" t="s">
        <v>10</v>
      </c>
      <c r="G206" s="8" t="s">
        <v>11</v>
      </c>
      <c r="H206" s="8" t="s">
        <v>12</v>
      </c>
      <c r="I206" s="8" t="s">
        <v>13</v>
      </c>
      <c r="J206" s="8" t="s">
        <v>14</v>
      </c>
      <c r="K206" s="8" t="s">
        <v>15</v>
      </c>
      <c r="L206" s="8" t="s">
        <v>16</v>
      </c>
      <c r="M206" s="8" t="s">
        <v>17</v>
      </c>
      <c r="N206" s="10" t="s">
        <v>18</v>
      </c>
    </row>
    <row r="207" spans="1:14" x14ac:dyDescent="0.2">
      <c r="A207" s="11" t="s">
        <v>44</v>
      </c>
      <c r="B207" s="12"/>
      <c r="C207" s="13"/>
      <c r="D207" s="14"/>
      <c r="E207" s="14"/>
      <c r="F207" s="13"/>
      <c r="G207" s="13"/>
      <c r="H207" s="13"/>
      <c r="I207" s="13"/>
      <c r="J207" s="13"/>
      <c r="K207" s="13"/>
      <c r="L207" s="13"/>
      <c r="M207" s="13"/>
      <c r="N207" s="15"/>
    </row>
    <row r="208" spans="1:14" x14ac:dyDescent="0.2">
      <c r="A208" s="16" t="s">
        <v>36</v>
      </c>
      <c r="B208" s="17"/>
      <c r="C208" s="18">
        <v>0</v>
      </c>
      <c r="D208" s="19">
        <v>-7.0000000000000007E-2</v>
      </c>
      <c r="E208" s="19">
        <v>0</v>
      </c>
      <c r="F208" s="18">
        <v>-67200</v>
      </c>
      <c r="G208" s="18">
        <v>0</v>
      </c>
      <c r="H208" s="18">
        <v>-67200</v>
      </c>
      <c r="I208" s="18">
        <v>0</v>
      </c>
      <c r="J208" s="18">
        <v>-23386</v>
      </c>
      <c r="K208" s="18">
        <v>-672</v>
      </c>
      <c r="L208" s="18">
        <v>0</v>
      </c>
      <c r="M208" s="18">
        <v>0</v>
      </c>
      <c r="N208" s="20">
        <v>-90586</v>
      </c>
    </row>
    <row r="209" spans="1:14" x14ac:dyDescent="0.2">
      <c r="A209" s="16" t="s">
        <v>37</v>
      </c>
      <c r="B209" s="17"/>
      <c r="C209" s="18">
        <v>0</v>
      </c>
      <c r="D209" s="19">
        <v>0</v>
      </c>
      <c r="E209" s="19">
        <v>0</v>
      </c>
      <c r="F209" s="18">
        <v>0</v>
      </c>
      <c r="G209" s="18">
        <v>0</v>
      </c>
      <c r="H209" s="18">
        <v>0</v>
      </c>
      <c r="I209" s="18">
        <v>67200</v>
      </c>
      <c r="J209" s="18">
        <v>22714</v>
      </c>
      <c r="K209" s="18">
        <v>0</v>
      </c>
      <c r="L209" s="18">
        <v>0</v>
      </c>
      <c r="M209" s="18">
        <v>0</v>
      </c>
      <c r="N209" s="20">
        <v>89914</v>
      </c>
    </row>
    <row r="210" spans="1:14" x14ac:dyDescent="0.2">
      <c r="A210" s="16" t="s">
        <v>30</v>
      </c>
      <c r="B210" s="17">
        <v>7</v>
      </c>
      <c r="C210" s="18">
        <v>0</v>
      </c>
      <c r="D210" s="19">
        <v>0</v>
      </c>
      <c r="E210" s="19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75000</v>
      </c>
      <c r="N210" s="20">
        <v>75000</v>
      </c>
    </row>
    <row r="211" spans="1:14" x14ac:dyDescent="0.2">
      <c r="A211" s="16" t="s">
        <v>20</v>
      </c>
      <c r="B211" s="17">
        <v>8</v>
      </c>
      <c r="C211" s="18">
        <v>0</v>
      </c>
      <c r="D211" s="19">
        <v>0</v>
      </c>
      <c r="E211" s="19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311000</v>
      </c>
      <c r="N211" s="20">
        <v>311000</v>
      </c>
    </row>
    <row r="212" spans="1:14" x14ac:dyDescent="0.2">
      <c r="A212" s="16" t="s">
        <v>21</v>
      </c>
      <c r="B212" s="17">
        <v>544</v>
      </c>
      <c r="C212" s="18">
        <v>0</v>
      </c>
      <c r="D212" s="19">
        <v>0</v>
      </c>
      <c r="E212" s="19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222326</v>
      </c>
      <c r="N212" s="20">
        <v>222326</v>
      </c>
    </row>
    <row r="213" spans="1:14" x14ac:dyDescent="0.2">
      <c r="A213" s="16" t="s">
        <v>23</v>
      </c>
      <c r="B213" s="17"/>
      <c r="C213" s="18">
        <v>0</v>
      </c>
      <c r="D213" s="19">
        <v>0</v>
      </c>
      <c r="E213" s="19">
        <v>1.25</v>
      </c>
      <c r="F213" s="18">
        <v>0</v>
      </c>
      <c r="G213" s="18">
        <v>488490</v>
      </c>
      <c r="H213" s="18">
        <v>488490</v>
      </c>
      <c r="I213" s="18">
        <v>0</v>
      </c>
      <c r="J213" s="18">
        <v>169995</v>
      </c>
      <c r="K213" s="18">
        <v>4885</v>
      </c>
      <c r="L213" s="18">
        <v>0</v>
      </c>
      <c r="M213" s="18">
        <v>0</v>
      </c>
      <c r="N213" s="20">
        <v>658485</v>
      </c>
    </row>
    <row r="214" spans="1:14" x14ac:dyDescent="0.2">
      <c r="A214" s="16" t="s">
        <v>46</v>
      </c>
      <c r="B214" s="17"/>
      <c r="C214" s="18">
        <v>0</v>
      </c>
      <c r="D214" s="19">
        <v>7.7979000000000003</v>
      </c>
      <c r="E214" s="19">
        <v>0.85299999999999998</v>
      </c>
      <c r="F214" s="18">
        <v>4913846</v>
      </c>
      <c r="G214" s="18">
        <v>214188</v>
      </c>
      <c r="H214" s="18">
        <v>5128034</v>
      </c>
      <c r="I214" s="18">
        <v>0</v>
      </c>
      <c r="J214" s="18">
        <v>1784555</v>
      </c>
      <c r="K214" s="18">
        <v>51280</v>
      </c>
      <c r="L214" s="18">
        <v>41510</v>
      </c>
      <c r="M214" s="18">
        <v>0</v>
      </c>
      <c r="N214" s="20">
        <v>6954099</v>
      </c>
    </row>
    <row r="215" spans="1:14" x14ac:dyDescent="0.2">
      <c r="A215" s="11" t="s">
        <v>24</v>
      </c>
      <c r="B215" s="12"/>
      <c r="C215" s="13">
        <f>SUM(C208:C214)</f>
        <v>0</v>
      </c>
      <c r="D215" s="14">
        <f>SUM(D208:D214)</f>
        <v>7.7279</v>
      </c>
      <c r="E215" s="14">
        <f>SUM(E208:E214)</f>
        <v>2.1029999999999998</v>
      </c>
      <c r="F215" s="13">
        <f>SUM(F208:F214)</f>
        <v>4846646</v>
      </c>
      <c r="G215" s="13">
        <f>SUM(G208:G214)</f>
        <v>702678</v>
      </c>
      <c r="H215" s="13">
        <f>SUM(H208:H214)</f>
        <v>5549324</v>
      </c>
      <c r="I215" s="13">
        <f>SUM(I208:I214)</f>
        <v>67200</v>
      </c>
      <c r="J215" s="13">
        <f>SUM(J208:J214)</f>
        <v>1953878</v>
      </c>
      <c r="K215" s="13">
        <f>SUM(K208:K214)</f>
        <v>55493</v>
      </c>
      <c r="L215" s="13">
        <f>SUM(L208:L214)</f>
        <v>41510</v>
      </c>
      <c r="M215" s="13">
        <f>SUM(M208:M214)</f>
        <v>608326</v>
      </c>
      <c r="N215" s="15">
        <f>SUM(N208:N214)</f>
        <v>8220238</v>
      </c>
    </row>
    <row r="216" spans="1:14" x14ac:dyDescent="0.2">
      <c r="A216" s="11" t="s">
        <v>54</v>
      </c>
      <c r="B216" s="12"/>
      <c r="C216" s="13"/>
      <c r="D216" s="14"/>
      <c r="E216" s="14"/>
      <c r="F216" s="13"/>
      <c r="G216" s="13"/>
      <c r="H216" s="13"/>
      <c r="I216" s="13"/>
      <c r="J216" s="13"/>
      <c r="K216" s="13"/>
      <c r="L216" s="13"/>
      <c r="M216" s="13"/>
      <c r="N216" s="15"/>
    </row>
    <row r="217" spans="1:14" x14ac:dyDescent="0.2">
      <c r="A217" s="16" t="s">
        <v>55</v>
      </c>
      <c r="B217" s="17"/>
      <c r="C217" s="18">
        <v>25</v>
      </c>
      <c r="D217" s="19">
        <v>0</v>
      </c>
      <c r="E217" s="19">
        <v>4.7600000000000003E-2</v>
      </c>
      <c r="F217" s="18">
        <v>0</v>
      </c>
      <c r="G217" s="18">
        <v>12900</v>
      </c>
      <c r="H217" s="18">
        <v>12900</v>
      </c>
      <c r="I217" s="18">
        <v>0</v>
      </c>
      <c r="J217" s="18">
        <v>4489</v>
      </c>
      <c r="K217" s="18">
        <v>129</v>
      </c>
      <c r="L217" s="18">
        <v>0</v>
      </c>
      <c r="M217" s="18">
        <v>0</v>
      </c>
      <c r="N217" s="20">
        <v>17389</v>
      </c>
    </row>
    <row r="218" spans="1:14" x14ac:dyDescent="0.2">
      <c r="A218" s="16" t="s">
        <v>56</v>
      </c>
      <c r="B218" s="17"/>
      <c r="C218" s="18">
        <v>0</v>
      </c>
      <c r="D218" s="19">
        <v>1.1666000000000001</v>
      </c>
      <c r="E218" s="19">
        <v>0</v>
      </c>
      <c r="F218" s="18">
        <v>488579</v>
      </c>
      <c r="G218" s="18">
        <v>0</v>
      </c>
      <c r="H218" s="18">
        <v>488579</v>
      </c>
      <c r="I218" s="18">
        <v>0</v>
      </c>
      <c r="J218" s="18">
        <v>170026</v>
      </c>
      <c r="K218" s="18">
        <v>4886</v>
      </c>
      <c r="L218" s="18">
        <v>0</v>
      </c>
      <c r="M218" s="18">
        <v>0</v>
      </c>
      <c r="N218" s="20">
        <v>658605</v>
      </c>
    </row>
    <row r="219" spans="1:14" x14ac:dyDescent="0.2">
      <c r="A219" s="11" t="s">
        <v>24</v>
      </c>
      <c r="B219" s="12"/>
      <c r="C219" s="13">
        <f>SUM(C217:C218)</f>
        <v>25</v>
      </c>
      <c r="D219" s="14">
        <f>SUM(D217:D218)</f>
        <v>1.1666000000000001</v>
      </c>
      <c r="E219" s="14">
        <f>SUM(E217:E218)</f>
        <v>4.7600000000000003E-2</v>
      </c>
      <c r="F219" s="13">
        <f>SUM(F217:F218)</f>
        <v>488579</v>
      </c>
      <c r="G219" s="13">
        <f>SUM(G217:G218)</f>
        <v>12900</v>
      </c>
      <c r="H219" s="13">
        <f>SUM(H217:H218)</f>
        <v>501479</v>
      </c>
      <c r="I219" s="13">
        <f>SUM(I217:I218)</f>
        <v>0</v>
      </c>
      <c r="J219" s="13">
        <f>SUM(J217:J218)</f>
        <v>174515</v>
      </c>
      <c r="K219" s="13">
        <f>SUM(K217:K218)</f>
        <v>5015</v>
      </c>
      <c r="L219" s="13">
        <f>SUM(L217:L218)</f>
        <v>0</v>
      </c>
      <c r="M219" s="13">
        <f>SUM(M217:M218)</f>
        <v>0</v>
      </c>
      <c r="N219" s="15">
        <f>SUM(N217:N218)</f>
        <v>675994</v>
      </c>
    </row>
    <row r="220" spans="1:14" x14ac:dyDescent="0.2">
      <c r="A220" s="6" t="s">
        <v>96</v>
      </c>
      <c r="B220" s="7"/>
      <c r="C220" s="8">
        <f>C215+C219</f>
        <v>25</v>
      </c>
      <c r="D220" s="9">
        <f>D215+D219</f>
        <v>8.8945000000000007</v>
      </c>
      <c r="E220" s="9">
        <f>E215+E219</f>
        <v>2.1505999999999998</v>
      </c>
      <c r="F220" s="8">
        <f>F215+F219</f>
        <v>5335225</v>
      </c>
      <c r="G220" s="8">
        <f>G215+G219</f>
        <v>715578</v>
      </c>
      <c r="H220" s="8">
        <f>H215+H219</f>
        <v>6050803</v>
      </c>
      <c r="I220" s="8">
        <f>I215+I219</f>
        <v>67200</v>
      </c>
      <c r="J220" s="8">
        <f>J215+J219</f>
        <v>2128393</v>
      </c>
      <c r="K220" s="8">
        <f>K215+K219</f>
        <v>60508</v>
      </c>
      <c r="L220" s="8">
        <f>L215+L219</f>
        <v>41510</v>
      </c>
      <c r="M220" s="8">
        <f>M215+M219</f>
        <v>608326</v>
      </c>
      <c r="N220" s="10">
        <f>N215+N219</f>
        <v>8896232</v>
      </c>
    </row>
    <row r="221" spans="1:14" x14ac:dyDescent="0.2">
      <c r="A221" s="16"/>
      <c r="B221" s="17"/>
      <c r="C221" s="18"/>
      <c r="D221" s="19"/>
      <c r="E221" s="19"/>
      <c r="F221" s="18"/>
      <c r="G221" s="18"/>
      <c r="H221" s="18"/>
      <c r="I221" s="18"/>
      <c r="J221" s="18"/>
      <c r="K221" s="18"/>
      <c r="L221" s="18"/>
      <c r="M221" s="18"/>
      <c r="N221" s="20"/>
    </row>
    <row r="222" spans="1:14" x14ac:dyDescent="0.2">
      <c r="A222" s="6" t="s">
        <v>97</v>
      </c>
      <c r="B222" s="7"/>
      <c r="C222" s="8"/>
      <c r="D222" s="9"/>
      <c r="E222" s="9"/>
      <c r="F222" s="8"/>
      <c r="G222" s="8"/>
      <c r="H222" s="8"/>
      <c r="I222" s="8"/>
      <c r="J222" s="8"/>
      <c r="K222" s="8"/>
      <c r="L222" s="8"/>
      <c r="M222" s="8"/>
      <c r="N222" s="10"/>
    </row>
    <row r="223" spans="1:14" x14ac:dyDescent="0.2">
      <c r="A223" s="6" t="s">
        <v>98</v>
      </c>
      <c r="B223" s="7" t="s">
        <v>6</v>
      </c>
      <c r="C223" s="8" t="s">
        <v>7</v>
      </c>
      <c r="D223" s="9" t="s">
        <v>8</v>
      </c>
      <c r="E223" s="9" t="s">
        <v>9</v>
      </c>
      <c r="F223" s="8" t="s">
        <v>10</v>
      </c>
      <c r="G223" s="8" t="s">
        <v>11</v>
      </c>
      <c r="H223" s="8" t="s">
        <v>12</v>
      </c>
      <c r="I223" s="8" t="s">
        <v>13</v>
      </c>
      <c r="J223" s="8" t="s">
        <v>14</v>
      </c>
      <c r="K223" s="8" t="s">
        <v>15</v>
      </c>
      <c r="L223" s="8" t="s">
        <v>16</v>
      </c>
      <c r="M223" s="8" t="s">
        <v>17</v>
      </c>
      <c r="N223" s="10" t="s">
        <v>18</v>
      </c>
    </row>
    <row r="224" spans="1:14" x14ac:dyDescent="0.2">
      <c r="A224" s="11" t="s">
        <v>19</v>
      </c>
      <c r="B224" s="12"/>
      <c r="C224" s="13"/>
      <c r="D224" s="14"/>
      <c r="E224" s="14"/>
      <c r="F224" s="13"/>
      <c r="G224" s="13"/>
      <c r="H224" s="13"/>
      <c r="I224" s="13"/>
      <c r="J224" s="13"/>
      <c r="K224" s="13"/>
      <c r="L224" s="13"/>
      <c r="M224" s="13"/>
      <c r="N224" s="15"/>
    </row>
    <row r="225" spans="1:14" x14ac:dyDescent="0.2">
      <c r="A225" s="16" t="s">
        <v>22</v>
      </c>
      <c r="B225" s="17"/>
      <c r="C225" s="18">
        <v>0</v>
      </c>
      <c r="D225" s="19">
        <v>8.75</v>
      </c>
      <c r="E225" s="19">
        <v>1.3260000000000001</v>
      </c>
      <c r="F225" s="18">
        <v>4795382</v>
      </c>
      <c r="G225" s="18">
        <v>314916</v>
      </c>
      <c r="H225" s="18">
        <v>5110298</v>
      </c>
      <c r="I225" s="18">
        <v>0</v>
      </c>
      <c r="J225" s="18">
        <v>1778384</v>
      </c>
      <c r="K225" s="18">
        <v>51103</v>
      </c>
      <c r="L225" s="18">
        <v>27360</v>
      </c>
      <c r="M225" s="18">
        <v>0</v>
      </c>
      <c r="N225" s="20">
        <v>6916042</v>
      </c>
    </row>
    <row r="226" spans="1:14" x14ac:dyDescent="0.2">
      <c r="A226" s="11" t="s">
        <v>24</v>
      </c>
      <c r="B226" s="12"/>
      <c r="C226" s="13">
        <f>SUM(C225:C225)</f>
        <v>0</v>
      </c>
      <c r="D226" s="14">
        <f>SUM(D225:D225)</f>
        <v>8.75</v>
      </c>
      <c r="E226" s="14">
        <f>SUM(E225:E225)</f>
        <v>1.3260000000000001</v>
      </c>
      <c r="F226" s="13">
        <f>SUM(F225:F225)</f>
        <v>4795382</v>
      </c>
      <c r="G226" s="13">
        <f>SUM(G225:G225)</f>
        <v>314916</v>
      </c>
      <c r="H226" s="13">
        <f>SUM(H225:H225)</f>
        <v>5110298</v>
      </c>
      <c r="I226" s="13">
        <f>SUM(I225:I225)</f>
        <v>0</v>
      </c>
      <c r="J226" s="13">
        <f>SUM(J225:J225)</f>
        <v>1778384</v>
      </c>
      <c r="K226" s="13">
        <f>SUM(K225:K225)</f>
        <v>51103</v>
      </c>
      <c r="L226" s="13">
        <f>SUM(L225:L225)</f>
        <v>27360</v>
      </c>
      <c r="M226" s="13">
        <f>SUM(M225:M225)</f>
        <v>0</v>
      </c>
      <c r="N226" s="15">
        <f>SUM(N225:N225)</f>
        <v>6916042</v>
      </c>
    </row>
    <row r="227" spans="1:14" x14ac:dyDescent="0.2">
      <c r="A227" s="11" t="s">
        <v>44</v>
      </c>
      <c r="B227" s="12"/>
      <c r="C227" s="13"/>
      <c r="D227" s="14"/>
      <c r="E227" s="14"/>
      <c r="F227" s="13"/>
      <c r="G227" s="13"/>
      <c r="H227" s="13"/>
      <c r="I227" s="13"/>
      <c r="J227" s="13"/>
      <c r="K227" s="13"/>
      <c r="L227" s="13"/>
      <c r="M227" s="13"/>
      <c r="N227" s="15"/>
    </row>
    <row r="228" spans="1:14" x14ac:dyDescent="0.2">
      <c r="A228" s="16" t="s">
        <v>36</v>
      </c>
      <c r="B228" s="17"/>
      <c r="C228" s="18">
        <v>0</v>
      </c>
      <c r="D228" s="19">
        <v>-0.34</v>
      </c>
      <c r="E228" s="19">
        <v>0</v>
      </c>
      <c r="F228" s="18">
        <v>-252000</v>
      </c>
      <c r="G228" s="18">
        <v>0</v>
      </c>
      <c r="H228" s="18">
        <v>-252000</v>
      </c>
      <c r="I228" s="18">
        <v>0</v>
      </c>
      <c r="J228" s="18">
        <v>-87696</v>
      </c>
      <c r="K228" s="18">
        <v>-2520</v>
      </c>
      <c r="L228" s="18">
        <v>0</v>
      </c>
      <c r="M228" s="18">
        <v>0</v>
      </c>
      <c r="N228" s="20">
        <v>-339696</v>
      </c>
    </row>
    <row r="229" spans="1:14" x14ac:dyDescent="0.2">
      <c r="A229" s="16" t="s">
        <v>37</v>
      </c>
      <c r="B229" s="17"/>
      <c r="C229" s="18">
        <v>0</v>
      </c>
      <c r="D229" s="19">
        <v>0</v>
      </c>
      <c r="E229" s="19">
        <v>0</v>
      </c>
      <c r="F229" s="18">
        <v>0</v>
      </c>
      <c r="G229" s="18">
        <v>0</v>
      </c>
      <c r="H229" s="18">
        <v>0</v>
      </c>
      <c r="I229" s="18">
        <v>252000</v>
      </c>
      <c r="J229" s="18">
        <v>85176</v>
      </c>
      <c r="K229" s="18">
        <v>0</v>
      </c>
      <c r="L229" s="18">
        <v>0</v>
      </c>
      <c r="M229" s="18">
        <v>0</v>
      </c>
      <c r="N229" s="20">
        <v>337176</v>
      </c>
    </row>
    <row r="230" spans="1:14" x14ac:dyDescent="0.2">
      <c r="A230" s="16" t="s">
        <v>30</v>
      </c>
      <c r="B230" s="17">
        <v>7</v>
      </c>
      <c r="C230" s="18">
        <v>0</v>
      </c>
      <c r="D230" s="19">
        <v>0</v>
      </c>
      <c r="E230" s="19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645912</v>
      </c>
      <c r="N230" s="20">
        <v>645912</v>
      </c>
    </row>
    <row r="231" spans="1:14" x14ac:dyDescent="0.2">
      <c r="A231" s="16" t="s">
        <v>20</v>
      </c>
      <c r="B231" s="17">
        <v>8</v>
      </c>
      <c r="C231" s="18">
        <v>0</v>
      </c>
      <c r="D231" s="19">
        <v>0</v>
      </c>
      <c r="E231" s="19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1554998</v>
      </c>
      <c r="N231" s="20">
        <v>1554998</v>
      </c>
    </row>
    <row r="232" spans="1:14" x14ac:dyDescent="0.2">
      <c r="A232" s="16" t="s">
        <v>21</v>
      </c>
      <c r="B232" s="17">
        <v>544</v>
      </c>
      <c r="C232" s="18">
        <v>0</v>
      </c>
      <c r="D232" s="19">
        <v>0</v>
      </c>
      <c r="E232" s="19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865865</v>
      </c>
      <c r="N232" s="20">
        <v>865865</v>
      </c>
    </row>
    <row r="233" spans="1:14" x14ac:dyDescent="0.2">
      <c r="A233" s="16" t="s">
        <v>45</v>
      </c>
      <c r="B233" s="17"/>
      <c r="C233" s="18">
        <v>0</v>
      </c>
      <c r="D233" s="19">
        <v>0</v>
      </c>
      <c r="E233" s="19">
        <v>0.4</v>
      </c>
      <c r="F233" s="18">
        <v>0</v>
      </c>
      <c r="G233" s="18">
        <v>105883</v>
      </c>
      <c r="H233" s="18">
        <v>105883</v>
      </c>
      <c r="I233" s="18">
        <v>0</v>
      </c>
      <c r="J233" s="18">
        <v>36847</v>
      </c>
      <c r="K233" s="18">
        <v>1059</v>
      </c>
      <c r="L233" s="18">
        <v>0</v>
      </c>
      <c r="M233" s="18">
        <v>0</v>
      </c>
      <c r="N233" s="20">
        <v>142730</v>
      </c>
    </row>
    <row r="234" spans="1:14" x14ac:dyDescent="0.2">
      <c r="A234" s="16" t="s">
        <v>23</v>
      </c>
      <c r="B234" s="17"/>
      <c r="C234" s="18">
        <v>0</v>
      </c>
      <c r="D234" s="19">
        <v>0</v>
      </c>
      <c r="E234" s="19">
        <v>3.87</v>
      </c>
      <c r="F234" s="18">
        <v>0</v>
      </c>
      <c r="G234" s="18">
        <v>1572951</v>
      </c>
      <c r="H234" s="18">
        <v>1572951</v>
      </c>
      <c r="I234" s="18">
        <v>0</v>
      </c>
      <c r="J234" s="18">
        <v>547387</v>
      </c>
      <c r="K234" s="18">
        <v>15730</v>
      </c>
      <c r="L234" s="18">
        <v>0</v>
      </c>
      <c r="M234" s="18">
        <v>0</v>
      </c>
      <c r="N234" s="20">
        <v>2120338</v>
      </c>
    </row>
    <row r="235" spans="1:14" x14ac:dyDescent="0.2">
      <c r="A235" s="16" t="s">
        <v>46</v>
      </c>
      <c r="B235" s="17"/>
      <c r="C235" s="18">
        <v>0</v>
      </c>
      <c r="D235" s="19">
        <v>41.4392</v>
      </c>
      <c r="E235" s="19">
        <v>2.7</v>
      </c>
      <c r="F235" s="18">
        <v>24735213</v>
      </c>
      <c r="G235" s="18">
        <v>677970</v>
      </c>
      <c r="H235" s="18">
        <v>25413183</v>
      </c>
      <c r="I235" s="18">
        <v>0</v>
      </c>
      <c r="J235" s="18">
        <v>8843787</v>
      </c>
      <c r="K235" s="18">
        <v>254131</v>
      </c>
      <c r="L235" s="18">
        <v>243235</v>
      </c>
      <c r="M235" s="18">
        <v>0</v>
      </c>
      <c r="N235" s="20">
        <v>34500205</v>
      </c>
    </row>
    <row r="236" spans="1:14" x14ac:dyDescent="0.2">
      <c r="A236" s="16" t="s">
        <v>53</v>
      </c>
      <c r="B236" s="17"/>
      <c r="C236" s="18">
        <v>0</v>
      </c>
      <c r="D236" s="19">
        <v>0</v>
      </c>
      <c r="E236" s="19">
        <v>0</v>
      </c>
      <c r="F236" s="18">
        <v>72000</v>
      </c>
      <c r="G236" s="18">
        <v>0</v>
      </c>
      <c r="H236" s="18">
        <v>72000</v>
      </c>
      <c r="I236" s="18">
        <v>0</v>
      </c>
      <c r="J236" s="18">
        <v>25056</v>
      </c>
      <c r="K236" s="18">
        <v>720</v>
      </c>
      <c r="L236" s="18">
        <v>9000</v>
      </c>
      <c r="M236" s="18">
        <v>0</v>
      </c>
      <c r="N236" s="20">
        <v>106056</v>
      </c>
    </row>
    <row r="237" spans="1:14" x14ac:dyDescent="0.2">
      <c r="A237" s="11" t="s">
        <v>24</v>
      </c>
      <c r="B237" s="12"/>
      <c r="C237" s="13">
        <f>SUM(C228:C236)</f>
        <v>0</v>
      </c>
      <c r="D237" s="14">
        <f>SUM(D228:D236)</f>
        <v>41.099199999999996</v>
      </c>
      <c r="E237" s="14">
        <f>SUM(E228:E236)</f>
        <v>6.9700000000000006</v>
      </c>
      <c r="F237" s="13">
        <f>SUM(F228:F236)</f>
        <v>24555213</v>
      </c>
      <c r="G237" s="13">
        <f>SUM(G228:G236)</f>
        <v>2356804</v>
      </c>
      <c r="H237" s="13">
        <f>SUM(H228:H236)</f>
        <v>26912017</v>
      </c>
      <c r="I237" s="13">
        <f>SUM(I228:I236)</f>
        <v>252000</v>
      </c>
      <c r="J237" s="13">
        <f>SUM(J228:J236)</f>
        <v>9450557</v>
      </c>
      <c r="K237" s="13">
        <f>SUM(K228:K236)</f>
        <v>269120</v>
      </c>
      <c r="L237" s="13">
        <f>SUM(L228:L236)</f>
        <v>252235</v>
      </c>
      <c r="M237" s="13">
        <f>SUM(M228:M236)</f>
        <v>3066775</v>
      </c>
      <c r="N237" s="15">
        <f>SUM(N228:N236)</f>
        <v>39933584</v>
      </c>
    </row>
    <row r="238" spans="1:14" x14ac:dyDescent="0.2">
      <c r="A238" s="11" t="s">
        <v>63</v>
      </c>
      <c r="B238" s="12"/>
      <c r="C238" s="13"/>
      <c r="D238" s="14"/>
      <c r="E238" s="14"/>
      <c r="F238" s="13"/>
      <c r="G238" s="13"/>
      <c r="H238" s="13"/>
      <c r="I238" s="13"/>
      <c r="J238" s="13"/>
      <c r="K238" s="13"/>
      <c r="L238" s="13"/>
      <c r="M238" s="13"/>
      <c r="N238" s="15"/>
    </row>
    <row r="239" spans="1:14" x14ac:dyDescent="0.2">
      <c r="A239" s="16" t="s">
        <v>64</v>
      </c>
      <c r="B239" s="17"/>
      <c r="C239" s="18">
        <v>0</v>
      </c>
      <c r="D239" s="19">
        <v>10.5238</v>
      </c>
      <c r="E239" s="19">
        <v>2.1</v>
      </c>
      <c r="F239" s="18">
        <v>7232762</v>
      </c>
      <c r="G239" s="18">
        <v>670145</v>
      </c>
      <c r="H239" s="18">
        <v>7902907</v>
      </c>
      <c r="I239" s="18">
        <v>0</v>
      </c>
      <c r="J239" s="18">
        <v>2750212</v>
      </c>
      <c r="K239" s="18">
        <v>79029</v>
      </c>
      <c r="L239" s="18">
        <v>52080</v>
      </c>
      <c r="M239" s="18">
        <v>0</v>
      </c>
      <c r="N239" s="20">
        <v>10705199</v>
      </c>
    </row>
    <row r="240" spans="1:14" x14ac:dyDescent="0.2">
      <c r="A240" s="16" t="s">
        <v>83</v>
      </c>
      <c r="B240" s="17"/>
      <c r="C240" s="18">
        <v>0</v>
      </c>
      <c r="D240" s="19">
        <v>0</v>
      </c>
      <c r="E240" s="19">
        <v>0</v>
      </c>
      <c r="F240" s="18">
        <v>48000</v>
      </c>
      <c r="G240" s="18">
        <v>0</v>
      </c>
      <c r="H240" s="18">
        <v>48000</v>
      </c>
      <c r="I240" s="18">
        <v>0</v>
      </c>
      <c r="J240" s="18">
        <v>16704</v>
      </c>
      <c r="K240" s="18">
        <v>480</v>
      </c>
      <c r="L240" s="18">
        <v>4500</v>
      </c>
      <c r="M240" s="18">
        <v>0</v>
      </c>
      <c r="N240" s="20">
        <v>69204</v>
      </c>
    </row>
    <row r="241" spans="1:14" x14ac:dyDescent="0.2">
      <c r="A241" s="11" t="s">
        <v>24</v>
      </c>
      <c r="B241" s="12"/>
      <c r="C241" s="13">
        <f>SUM(C239:C240)</f>
        <v>0</v>
      </c>
      <c r="D241" s="14">
        <f>SUM(D239:D240)</f>
        <v>10.5238</v>
      </c>
      <c r="E241" s="14">
        <f>SUM(E239:E240)</f>
        <v>2.1</v>
      </c>
      <c r="F241" s="13">
        <f>SUM(F239:F240)</f>
        <v>7280762</v>
      </c>
      <c r="G241" s="13">
        <f>SUM(G239:G240)</f>
        <v>670145</v>
      </c>
      <c r="H241" s="13">
        <f>SUM(H239:H240)</f>
        <v>7950907</v>
      </c>
      <c r="I241" s="13">
        <f>SUM(I239:I240)</f>
        <v>0</v>
      </c>
      <c r="J241" s="13">
        <f>SUM(J239:J240)</f>
        <v>2766916</v>
      </c>
      <c r="K241" s="13">
        <f>SUM(K239:K240)</f>
        <v>79509</v>
      </c>
      <c r="L241" s="13">
        <f>SUM(L239:L240)</f>
        <v>56580</v>
      </c>
      <c r="M241" s="13">
        <f>SUM(M239:M240)</f>
        <v>0</v>
      </c>
      <c r="N241" s="15">
        <f>SUM(N239:N240)</f>
        <v>10774403</v>
      </c>
    </row>
    <row r="242" spans="1:14" x14ac:dyDescent="0.2">
      <c r="A242" s="11" t="s">
        <v>25</v>
      </c>
      <c r="B242" s="12"/>
      <c r="C242" s="13"/>
      <c r="D242" s="14"/>
      <c r="E242" s="14"/>
      <c r="F242" s="13"/>
      <c r="G242" s="13"/>
      <c r="H242" s="13"/>
      <c r="I242" s="13"/>
      <c r="J242" s="13"/>
      <c r="K242" s="13"/>
      <c r="L242" s="13"/>
      <c r="M242" s="13"/>
      <c r="N242" s="15"/>
    </row>
    <row r="243" spans="1:14" x14ac:dyDescent="0.2">
      <c r="A243" s="16" t="s">
        <v>26</v>
      </c>
      <c r="B243" s="17"/>
      <c r="C243" s="18">
        <v>23</v>
      </c>
      <c r="D243" s="19">
        <v>0</v>
      </c>
      <c r="E243" s="19">
        <v>0.30790000000000001</v>
      </c>
      <c r="F243" s="18">
        <v>0</v>
      </c>
      <c r="G243" s="18">
        <v>94657</v>
      </c>
      <c r="H243" s="18">
        <v>94657</v>
      </c>
      <c r="I243" s="18">
        <v>0</v>
      </c>
      <c r="J243" s="18">
        <v>32941</v>
      </c>
      <c r="K243" s="18">
        <v>947</v>
      </c>
      <c r="L243" s="18">
        <v>575</v>
      </c>
      <c r="M243" s="18">
        <v>0</v>
      </c>
      <c r="N243" s="20">
        <v>128173</v>
      </c>
    </row>
    <row r="244" spans="1:14" x14ac:dyDescent="0.2">
      <c r="A244" s="11" t="s">
        <v>24</v>
      </c>
      <c r="B244" s="12"/>
      <c r="C244" s="13">
        <f>SUM(C243:C243)</f>
        <v>23</v>
      </c>
      <c r="D244" s="14">
        <f>SUM(D243:D243)</f>
        <v>0</v>
      </c>
      <c r="E244" s="14">
        <f>SUM(E243:E243)</f>
        <v>0.30790000000000001</v>
      </c>
      <c r="F244" s="13">
        <f>SUM(F243:F243)</f>
        <v>0</v>
      </c>
      <c r="G244" s="13">
        <f>SUM(G243:G243)</f>
        <v>94657</v>
      </c>
      <c r="H244" s="13">
        <f>SUM(H243:H243)</f>
        <v>94657</v>
      </c>
      <c r="I244" s="13">
        <f>SUM(I243:I243)</f>
        <v>0</v>
      </c>
      <c r="J244" s="13">
        <f>SUM(J243:J243)</f>
        <v>32941</v>
      </c>
      <c r="K244" s="13">
        <f>SUM(K243:K243)</f>
        <v>947</v>
      </c>
      <c r="L244" s="13">
        <f>SUM(L243:L243)</f>
        <v>575</v>
      </c>
      <c r="M244" s="13">
        <f>SUM(M243:M243)</f>
        <v>0</v>
      </c>
      <c r="N244" s="15">
        <f>SUM(N243:N243)</f>
        <v>128173</v>
      </c>
    </row>
    <row r="245" spans="1:14" x14ac:dyDescent="0.2">
      <c r="A245" s="11" t="s">
        <v>54</v>
      </c>
      <c r="B245" s="12"/>
      <c r="C245" s="13"/>
      <c r="D245" s="14"/>
      <c r="E245" s="14"/>
      <c r="F245" s="13"/>
      <c r="G245" s="13"/>
      <c r="H245" s="13"/>
      <c r="I245" s="13"/>
      <c r="J245" s="13"/>
      <c r="K245" s="13"/>
      <c r="L245" s="13"/>
      <c r="M245" s="13"/>
      <c r="N245" s="15"/>
    </row>
    <row r="246" spans="1:14" x14ac:dyDescent="0.2">
      <c r="A246" s="16" t="s">
        <v>67</v>
      </c>
      <c r="B246" s="17"/>
      <c r="C246" s="18">
        <v>59</v>
      </c>
      <c r="D246" s="19">
        <v>0</v>
      </c>
      <c r="E246" s="19">
        <v>0.1037</v>
      </c>
      <c r="F246" s="18">
        <v>0</v>
      </c>
      <c r="G246" s="18">
        <v>28104</v>
      </c>
      <c r="H246" s="18">
        <v>28104</v>
      </c>
      <c r="I246" s="18">
        <v>0</v>
      </c>
      <c r="J246" s="18">
        <v>9780</v>
      </c>
      <c r="K246" s="18">
        <v>281</v>
      </c>
      <c r="L246" s="18">
        <v>0</v>
      </c>
      <c r="M246" s="18">
        <v>0</v>
      </c>
      <c r="N246" s="20">
        <v>37884</v>
      </c>
    </row>
    <row r="247" spans="1:14" x14ac:dyDescent="0.2">
      <c r="A247" s="16" t="s">
        <v>99</v>
      </c>
      <c r="B247" s="17"/>
      <c r="C247" s="18">
        <v>14</v>
      </c>
      <c r="D247" s="19">
        <v>0.25340000000000001</v>
      </c>
      <c r="E247" s="19">
        <v>0</v>
      </c>
      <c r="F247" s="18">
        <v>124205</v>
      </c>
      <c r="G247" s="18">
        <v>0</v>
      </c>
      <c r="H247" s="18">
        <v>124205</v>
      </c>
      <c r="I247" s="18">
        <v>0</v>
      </c>
      <c r="J247" s="18">
        <v>43223</v>
      </c>
      <c r="K247" s="18">
        <v>1242</v>
      </c>
      <c r="L247" s="18">
        <v>336</v>
      </c>
      <c r="M247" s="18">
        <v>0</v>
      </c>
      <c r="N247" s="20">
        <v>167764</v>
      </c>
    </row>
    <row r="248" spans="1:14" x14ac:dyDescent="0.2">
      <c r="A248" s="16" t="s">
        <v>56</v>
      </c>
      <c r="B248" s="17"/>
      <c r="C248" s="18">
        <v>0</v>
      </c>
      <c r="D248" s="19">
        <v>5.2022000000000004</v>
      </c>
      <c r="E248" s="19">
        <v>0</v>
      </c>
      <c r="F248" s="18">
        <v>2263825</v>
      </c>
      <c r="G248" s="18">
        <v>0</v>
      </c>
      <c r="H248" s="18">
        <v>2263825</v>
      </c>
      <c r="I248" s="18">
        <v>0</v>
      </c>
      <c r="J248" s="18">
        <v>787811</v>
      </c>
      <c r="K248" s="18">
        <v>22638</v>
      </c>
      <c r="L248" s="18">
        <v>0</v>
      </c>
      <c r="M248" s="18">
        <v>0</v>
      </c>
      <c r="N248" s="20">
        <v>3051636</v>
      </c>
    </row>
    <row r="249" spans="1:14" x14ac:dyDescent="0.2">
      <c r="A249" s="11" t="s">
        <v>24</v>
      </c>
      <c r="B249" s="12"/>
      <c r="C249" s="13">
        <f>SUM(C246:C248)</f>
        <v>73</v>
      </c>
      <c r="D249" s="14">
        <f>SUM(D246:D248)</f>
        <v>5.4556000000000004</v>
      </c>
      <c r="E249" s="14">
        <f>SUM(E246:E248)</f>
        <v>0.1037</v>
      </c>
      <c r="F249" s="13">
        <f>SUM(F246:F248)</f>
        <v>2388030</v>
      </c>
      <c r="G249" s="13">
        <f>SUM(G246:G248)</f>
        <v>28104</v>
      </c>
      <c r="H249" s="13">
        <f>SUM(H246:H248)</f>
        <v>2416134</v>
      </c>
      <c r="I249" s="13">
        <f>SUM(I246:I248)</f>
        <v>0</v>
      </c>
      <c r="J249" s="13">
        <f>SUM(J246:J248)</f>
        <v>840814</v>
      </c>
      <c r="K249" s="13">
        <f>SUM(K246:K248)</f>
        <v>24161</v>
      </c>
      <c r="L249" s="13">
        <f>SUM(L246:L248)</f>
        <v>336</v>
      </c>
      <c r="M249" s="13">
        <f>SUM(M246:M248)</f>
        <v>0</v>
      </c>
      <c r="N249" s="15">
        <f>SUM(N246:N248)</f>
        <v>3257284</v>
      </c>
    </row>
    <row r="250" spans="1:14" x14ac:dyDescent="0.2">
      <c r="A250" s="11" t="s">
        <v>68</v>
      </c>
      <c r="B250" s="12"/>
      <c r="C250" s="13"/>
      <c r="D250" s="14"/>
      <c r="E250" s="14"/>
      <c r="F250" s="13"/>
      <c r="G250" s="13"/>
      <c r="H250" s="13"/>
      <c r="I250" s="13"/>
      <c r="J250" s="13"/>
      <c r="K250" s="13"/>
      <c r="L250" s="13"/>
      <c r="M250" s="13"/>
      <c r="N250" s="15"/>
    </row>
    <row r="251" spans="1:14" x14ac:dyDescent="0.2">
      <c r="A251" s="16" t="s">
        <v>69</v>
      </c>
      <c r="B251" s="17"/>
      <c r="C251" s="18">
        <v>393</v>
      </c>
      <c r="D251" s="19">
        <v>4.9124999999999996</v>
      </c>
      <c r="E251" s="19">
        <v>0.44159999999999999</v>
      </c>
      <c r="F251" s="18">
        <v>2994306</v>
      </c>
      <c r="G251" s="18">
        <v>164577</v>
      </c>
      <c r="H251" s="18">
        <v>3158883</v>
      </c>
      <c r="I251" s="18">
        <v>0</v>
      </c>
      <c r="J251" s="18">
        <v>1099291</v>
      </c>
      <c r="K251" s="18">
        <v>31589</v>
      </c>
      <c r="L251" s="18">
        <v>11790</v>
      </c>
      <c r="M251" s="18">
        <v>0</v>
      </c>
      <c r="N251" s="20">
        <v>4269964</v>
      </c>
    </row>
    <row r="252" spans="1:14" x14ac:dyDescent="0.2">
      <c r="A252" s="11" t="s">
        <v>24</v>
      </c>
      <c r="B252" s="12"/>
      <c r="C252" s="13">
        <f>SUM(C251:C251)</f>
        <v>393</v>
      </c>
      <c r="D252" s="14">
        <f>SUM(D251:D251)</f>
        <v>4.9124999999999996</v>
      </c>
      <c r="E252" s="14">
        <f>SUM(E251:E251)</f>
        <v>0.44159999999999999</v>
      </c>
      <c r="F252" s="13">
        <f>SUM(F251:F251)</f>
        <v>2994306</v>
      </c>
      <c r="G252" s="13">
        <f>SUM(G251:G251)</f>
        <v>164577</v>
      </c>
      <c r="H252" s="13">
        <f>SUM(H251:H251)</f>
        <v>3158883</v>
      </c>
      <c r="I252" s="13">
        <f>SUM(I251:I251)</f>
        <v>0</v>
      </c>
      <c r="J252" s="13">
        <f>SUM(J251:J251)</f>
        <v>1099291</v>
      </c>
      <c r="K252" s="13">
        <f>SUM(K251:K251)</f>
        <v>31589</v>
      </c>
      <c r="L252" s="13">
        <f>SUM(L251:L251)</f>
        <v>11790</v>
      </c>
      <c r="M252" s="13">
        <f>SUM(M251:M251)</f>
        <v>0</v>
      </c>
      <c r="N252" s="15">
        <f>SUM(N251:N251)</f>
        <v>4269964</v>
      </c>
    </row>
    <row r="253" spans="1:14" x14ac:dyDescent="0.2">
      <c r="A253" s="6" t="s">
        <v>100</v>
      </c>
      <c r="B253" s="7"/>
      <c r="C253" s="8">
        <f>C226+C237+C241+C244+C249+C252</f>
        <v>489</v>
      </c>
      <c r="D253" s="9">
        <f>D226+D237+D241+D244+D249+D252</f>
        <v>70.741099999999989</v>
      </c>
      <c r="E253" s="9">
        <f>E226+E237+E241+E244+E249+E252</f>
        <v>11.2492</v>
      </c>
      <c r="F253" s="8">
        <f>F226+F237+F241+F244+F249+F252</f>
        <v>42013693</v>
      </c>
      <c r="G253" s="8">
        <f>G226+G237+G241+G244+G249+G252</f>
        <v>3629203</v>
      </c>
      <c r="H253" s="8">
        <f>H226+H237+H241+H244+H249+H252</f>
        <v>45642896</v>
      </c>
      <c r="I253" s="8">
        <f>I226+I237+I241+I244+I249+I252</f>
        <v>252000</v>
      </c>
      <c r="J253" s="8">
        <f>J226+J237+J241+J244+J249+J252</f>
        <v>15968903</v>
      </c>
      <c r="K253" s="8">
        <f>K226+K237+K241+K244+K249+K252</f>
        <v>456429</v>
      </c>
      <c r="L253" s="8">
        <f>L226+L237+L241+L244+L249+L252</f>
        <v>348876</v>
      </c>
      <c r="M253" s="8">
        <f>M226+M237+M241+M244+M249+M252</f>
        <v>3066775</v>
      </c>
      <c r="N253" s="10">
        <f>N226+N237+N241+N244+N249+N252</f>
        <v>65279450</v>
      </c>
    </row>
    <row r="254" spans="1:14" x14ac:dyDescent="0.2">
      <c r="A254" s="16"/>
      <c r="B254" s="17"/>
      <c r="C254" s="18"/>
      <c r="D254" s="19"/>
      <c r="E254" s="19"/>
      <c r="F254" s="18"/>
      <c r="G254" s="18"/>
      <c r="H254" s="18"/>
      <c r="I254" s="18"/>
      <c r="J254" s="18"/>
      <c r="K254" s="18"/>
      <c r="L254" s="18"/>
      <c r="M254" s="18"/>
      <c r="N254" s="20"/>
    </row>
    <row r="255" spans="1:14" x14ac:dyDescent="0.2">
      <c r="A255" s="6" t="s">
        <v>101</v>
      </c>
      <c r="B255" s="7"/>
      <c r="C255" s="8"/>
      <c r="D255" s="9"/>
      <c r="E255" s="9"/>
      <c r="F255" s="8"/>
      <c r="G255" s="8"/>
      <c r="H255" s="8"/>
      <c r="I255" s="8"/>
      <c r="J255" s="8"/>
      <c r="K255" s="8"/>
      <c r="L255" s="8"/>
      <c r="M255" s="8"/>
      <c r="N255" s="10"/>
    </row>
    <row r="256" spans="1:14" x14ac:dyDescent="0.2">
      <c r="A256" s="6" t="s">
        <v>102</v>
      </c>
      <c r="B256" s="7" t="s">
        <v>6</v>
      </c>
      <c r="C256" s="8" t="s">
        <v>7</v>
      </c>
      <c r="D256" s="9" t="s">
        <v>8</v>
      </c>
      <c r="E256" s="9" t="s">
        <v>9</v>
      </c>
      <c r="F256" s="8" t="s">
        <v>10</v>
      </c>
      <c r="G256" s="8" t="s">
        <v>11</v>
      </c>
      <c r="H256" s="8" t="s">
        <v>12</v>
      </c>
      <c r="I256" s="8" t="s">
        <v>13</v>
      </c>
      <c r="J256" s="8" t="s">
        <v>14</v>
      </c>
      <c r="K256" s="8" t="s">
        <v>15</v>
      </c>
      <c r="L256" s="8" t="s">
        <v>16</v>
      </c>
      <c r="M256" s="8" t="s">
        <v>17</v>
      </c>
      <c r="N256" s="10" t="s">
        <v>18</v>
      </c>
    </row>
    <row r="257" spans="1:14" x14ac:dyDescent="0.2">
      <c r="A257" s="11" t="s">
        <v>44</v>
      </c>
      <c r="B257" s="12"/>
      <c r="C257" s="13"/>
      <c r="D257" s="14"/>
      <c r="E257" s="14"/>
      <c r="F257" s="13"/>
      <c r="G257" s="13"/>
      <c r="H257" s="13"/>
      <c r="I257" s="13"/>
      <c r="J257" s="13"/>
      <c r="K257" s="13"/>
      <c r="L257" s="13"/>
      <c r="M257" s="13"/>
      <c r="N257" s="15"/>
    </row>
    <row r="258" spans="1:14" x14ac:dyDescent="0.2">
      <c r="A258" s="16" t="s">
        <v>20</v>
      </c>
      <c r="B258" s="17">
        <v>8</v>
      </c>
      <c r="C258" s="18">
        <v>0</v>
      </c>
      <c r="D258" s="19">
        <v>0</v>
      </c>
      <c r="E258" s="19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433000</v>
      </c>
      <c r="N258" s="20">
        <v>433000</v>
      </c>
    </row>
    <row r="259" spans="1:14" x14ac:dyDescent="0.2">
      <c r="A259" s="16" t="s">
        <v>21</v>
      </c>
      <c r="B259" s="17">
        <v>544</v>
      </c>
      <c r="C259" s="18">
        <v>0</v>
      </c>
      <c r="D259" s="19">
        <v>0</v>
      </c>
      <c r="E259" s="19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441178</v>
      </c>
      <c r="N259" s="20">
        <v>441178</v>
      </c>
    </row>
    <row r="260" spans="1:14" x14ac:dyDescent="0.2">
      <c r="A260" s="16" t="s">
        <v>23</v>
      </c>
      <c r="B260" s="17"/>
      <c r="C260" s="18">
        <v>0</v>
      </c>
      <c r="D260" s="19">
        <v>0</v>
      </c>
      <c r="E260" s="19">
        <v>1.75</v>
      </c>
      <c r="F260" s="18">
        <v>0</v>
      </c>
      <c r="G260" s="18">
        <v>683886</v>
      </c>
      <c r="H260" s="18">
        <v>683886</v>
      </c>
      <c r="I260" s="18">
        <v>0</v>
      </c>
      <c r="J260" s="18">
        <v>237992</v>
      </c>
      <c r="K260" s="18">
        <v>6839</v>
      </c>
      <c r="L260" s="18">
        <v>0</v>
      </c>
      <c r="M260" s="18">
        <v>0</v>
      </c>
      <c r="N260" s="20">
        <v>921878</v>
      </c>
    </row>
    <row r="261" spans="1:14" x14ac:dyDescent="0.2">
      <c r="A261" s="16" t="s">
        <v>46</v>
      </c>
      <c r="B261" s="17"/>
      <c r="C261" s="18">
        <v>0</v>
      </c>
      <c r="D261" s="19">
        <v>14.270799999999999</v>
      </c>
      <c r="E261" s="19">
        <v>1.26</v>
      </c>
      <c r="F261" s="18">
        <v>8705570</v>
      </c>
      <c r="G261" s="18">
        <v>316386</v>
      </c>
      <c r="H261" s="18">
        <v>9021956</v>
      </c>
      <c r="I261" s="18">
        <v>0</v>
      </c>
      <c r="J261" s="18">
        <v>3139641</v>
      </c>
      <c r="K261" s="18">
        <v>90220</v>
      </c>
      <c r="L261" s="18">
        <v>87505</v>
      </c>
      <c r="M261" s="18">
        <v>0</v>
      </c>
      <c r="N261" s="20">
        <v>12249102</v>
      </c>
    </row>
    <row r="262" spans="1:14" x14ac:dyDescent="0.2">
      <c r="A262" s="16" t="s">
        <v>53</v>
      </c>
      <c r="B262" s="17"/>
      <c r="C262" s="18">
        <v>0</v>
      </c>
      <c r="D262" s="19">
        <v>0</v>
      </c>
      <c r="E262" s="19">
        <v>0</v>
      </c>
      <c r="F262" s="18">
        <v>60000</v>
      </c>
      <c r="G262" s="18">
        <v>0</v>
      </c>
      <c r="H262" s="18">
        <v>60000</v>
      </c>
      <c r="I262" s="18">
        <v>0</v>
      </c>
      <c r="J262" s="18">
        <v>20880</v>
      </c>
      <c r="K262" s="18">
        <v>600</v>
      </c>
      <c r="L262" s="18">
        <v>9000</v>
      </c>
      <c r="M262" s="18">
        <v>0</v>
      </c>
      <c r="N262" s="20">
        <v>89880</v>
      </c>
    </row>
    <row r="263" spans="1:14" x14ac:dyDescent="0.2">
      <c r="A263" s="11" t="s">
        <v>24</v>
      </c>
      <c r="B263" s="12"/>
      <c r="C263" s="13">
        <f>SUM(C258:C262)</f>
        <v>0</v>
      </c>
      <c r="D263" s="14">
        <f>SUM(D258:D262)</f>
        <v>14.270799999999999</v>
      </c>
      <c r="E263" s="14">
        <f>SUM(E258:E262)</f>
        <v>3.01</v>
      </c>
      <c r="F263" s="13">
        <f>SUM(F258:F262)</f>
        <v>8765570</v>
      </c>
      <c r="G263" s="13">
        <f>SUM(G258:G262)</f>
        <v>1000272</v>
      </c>
      <c r="H263" s="13">
        <f>SUM(H258:H262)</f>
        <v>9765842</v>
      </c>
      <c r="I263" s="13">
        <f>SUM(I258:I262)</f>
        <v>0</v>
      </c>
      <c r="J263" s="13">
        <f>SUM(J258:J262)</f>
        <v>3398513</v>
      </c>
      <c r="K263" s="13">
        <f>SUM(K258:K262)</f>
        <v>97659</v>
      </c>
      <c r="L263" s="13">
        <f>SUM(L258:L262)</f>
        <v>96505</v>
      </c>
      <c r="M263" s="13">
        <f>SUM(M258:M262)</f>
        <v>874178</v>
      </c>
      <c r="N263" s="15">
        <f>SUM(N258:N262)</f>
        <v>14135038</v>
      </c>
    </row>
    <row r="264" spans="1:14" x14ac:dyDescent="0.2">
      <c r="A264" s="11" t="s">
        <v>54</v>
      </c>
      <c r="B264" s="12"/>
      <c r="C264" s="13"/>
      <c r="D264" s="14"/>
      <c r="E264" s="14"/>
      <c r="F264" s="13"/>
      <c r="G264" s="13"/>
      <c r="H264" s="13"/>
      <c r="I264" s="13"/>
      <c r="J264" s="13"/>
      <c r="K264" s="13"/>
      <c r="L264" s="13"/>
      <c r="M264" s="13"/>
      <c r="N264" s="15"/>
    </row>
    <row r="265" spans="1:14" x14ac:dyDescent="0.2">
      <c r="A265" s="16" t="s">
        <v>55</v>
      </c>
      <c r="B265" s="17"/>
      <c r="C265" s="18">
        <v>14</v>
      </c>
      <c r="D265" s="19">
        <v>0</v>
      </c>
      <c r="E265" s="19">
        <v>2.6700000000000002E-2</v>
      </c>
      <c r="F265" s="18">
        <v>0</v>
      </c>
      <c r="G265" s="18">
        <v>7236</v>
      </c>
      <c r="H265" s="18">
        <v>7236</v>
      </c>
      <c r="I265" s="18">
        <v>0</v>
      </c>
      <c r="J265" s="18">
        <v>2518</v>
      </c>
      <c r="K265" s="18">
        <v>72</v>
      </c>
      <c r="L265" s="18">
        <v>0</v>
      </c>
      <c r="M265" s="18">
        <v>0</v>
      </c>
      <c r="N265" s="20">
        <v>9754</v>
      </c>
    </row>
    <row r="266" spans="1:14" x14ac:dyDescent="0.2">
      <c r="A266" s="16" t="s">
        <v>56</v>
      </c>
      <c r="B266" s="17"/>
      <c r="C266" s="18">
        <v>0</v>
      </c>
      <c r="D266" s="19">
        <v>0.58330000000000004</v>
      </c>
      <c r="E266" s="19">
        <v>0</v>
      </c>
      <c r="F266" s="18">
        <v>243635</v>
      </c>
      <c r="G266" s="18">
        <v>0</v>
      </c>
      <c r="H266" s="18">
        <v>243635</v>
      </c>
      <c r="I266" s="18">
        <v>0</v>
      </c>
      <c r="J266" s="18">
        <v>84785</v>
      </c>
      <c r="K266" s="18">
        <v>2436</v>
      </c>
      <c r="L266" s="18">
        <v>0</v>
      </c>
      <c r="M266" s="18">
        <v>0</v>
      </c>
      <c r="N266" s="20">
        <v>328420</v>
      </c>
    </row>
    <row r="267" spans="1:14" x14ac:dyDescent="0.2">
      <c r="A267" s="11" t="s">
        <v>24</v>
      </c>
      <c r="B267" s="12"/>
      <c r="C267" s="13">
        <f>SUM(C265:C266)</f>
        <v>14</v>
      </c>
      <c r="D267" s="14">
        <f>SUM(D265:D266)</f>
        <v>0.58330000000000004</v>
      </c>
      <c r="E267" s="14">
        <f>SUM(E265:E266)</f>
        <v>2.6700000000000002E-2</v>
      </c>
      <c r="F267" s="13">
        <f>SUM(F265:F266)</f>
        <v>243635</v>
      </c>
      <c r="G267" s="13">
        <f>SUM(G265:G266)</f>
        <v>7236</v>
      </c>
      <c r="H267" s="13">
        <f>SUM(H265:H266)</f>
        <v>250871</v>
      </c>
      <c r="I267" s="13">
        <f>SUM(I265:I266)</f>
        <v>0</v>
      </c>
      <c r="J267" s="13">
        <f>SUM(J265:J266)</f>
        <v>87303</v>
      </c>
      <c r="K267" s="13">
        <f>SUM(K265:K266)</f>
        <v>2508</v>
      </c>
      <c r="L267" s="13">
        <f>SUM(L265:L266)</f>
        <v>0</v>
      </c>
      <c r="M267" s="13">
        <f>SUM(M265:M266)</f>
        <v>0</v>
      </c>
      <c r="N267" s="15">
        <f>SUM(N265:N266)</f>
        <v>338174</v>
      </c>
    </row>
    <row r="268" spans="1:14" x14ac:dyDescent="0.2">
      <c r="A268" s="6" t="s">
        <v>103</v>
      </c>
      <c r="B268" s="7"/>
      <c r="C268" s="8">
        <f>C263+C267</f>
        <v>14</v>
      </c>
      <c r="D268" s="9">
        <f>D263+D267</f>
        <v>14.854099999999999</v>
      </c>
      <c r="E268" s="9">
        <f>E263+E267</f>
        <v>3.0366999999999997</v>
      </c>
      <c r="F268" s="8">
        <f>F263+F267</f>
        <v>9009205</v>
      </c>
      <c r="G268" s="8">
        <f>G263+G267</f>
        <v>1007508</v>
      </c>
      <c r="H268" s="8">
        <f>H263+H267</f>
        <v>10016713</v>
      </c>
      <c r="I268" s="8">
        <f>I263+I267</f>
        <v>0</v>
      </c>
      <c r="J268" s="8">
        <f>J263+J267</f>
        <v>3485816</v>
      </c>
      <c r="K268" s="8">
        <f>K263+K267</f>
        <v>100167</v>
      </c>
      <c r="L268" s="8">
        <f>L263+L267</f>
        <v>96505</v>
      </c>
      <c r="M268" s="8">
        <f>M263+M267</f>
        <v>874178</v>
      </c>
      <c r="N268" s="10">
        <f>N263+N267</f>
        <v>14473212</v>
      </c>
    </row>
    <row r="269" spans="1:14" x14ac:dyDescent="0.2">
      <c r="A269" s="16"/>
      <c r="B269" s="17"/>
      <c r="C269" s="18"/>
      <c r="D269" s="19"/>
      <c r="E269" s="19"/>
      <c r="F269" s="18"/>
      <c r="G269" s="18"/>
      <c r="H269" s="18"/>
      <c r="I269" s="18"/>
      <c r="J269" s="18"/>
      <c r="K269" s="18"/>
      <c r="L269" s="18"/>
      <c r="M269" s="18"/>
      <c r="N269" s="20"/>
    </row>
    <row r="270" spans="1:14" x14ac:dyDescent="0.2">
      <c r="A270" s="6" t="s">
        <v>104</v>
      </c>
      <c r="B270" s="7"/>
      <c r="C270" s="8"/>
      <c r="D270" s="9"/>
      <c r="E270" s="9"/>
      <c r="F270" s="8"/>
      <c r="G270" s="8"/>
      <c r="H270" s="8"/>
      <c r="I270" s="8"/>
      <c r="J270" s="8"/>
      <c r="K270" s="8"/>
      <c r="L270" s="8"/>
      <c r="M270" s="8"/>
      <c r="N270" s="10"/>
    </row>
    <row r="271" spans="1:14" x14ac:dyDescent="0.2">
      <c r="A271" s="6" t="s">
        <v>105</v>
      </c>
      <c r="B271" s="7" t="s">
        <v>6</v>
      </c>
      <c r="C271" s="8" t="s">
        <v>7</v>
      </c>
      <c r="D271" s="9" t="s">
        <v>8</v>
      </c>
      <c r="E271" s="9" t="s">
        <v>9</v>
      </c>
      <c r="F271" s="8" t="s">
        <v>10</v>
      </c>
      <c r="G271" s="8" t="s">
        <v>11</v>
      </c>
      <c r="H271" s="8" t="s">
        <v>12</v>
      </c>
      <c r="I271" s="8" t="s">
        <v>13</v>
      </c>
      <c r="J271" s="8" t="s">
        <v>14</v>
      </c>
      <c r="K271" s="8" t="s">
        <v>15</v>
      </c>
      <c r="L271" s="8" t="s">
        <v>16</v>
      </c>
      <c r="M271" s="8" t="s">
        <v>17</v>
      </c>
      <c r="N271" s="10" t="s">
        <v>18</v>
      </c>
    </row>
    <row r="272" spans="1:14" x14ac:dyDescent="0.2">
      <c r="A272" s="11" t="s">
        <v>44</v>
      </c>
      <c r="B272" s="12"/>
      <c r="C272" s="13"/>
      <c r="D272" s="14"/>
      <c r="E272" s="14"/>
      <c r="F272" s="13"/>
      <c r="G272" s="13"/>
      <c r="H272" s="13"/>
      <c r="I272" s="13"/>
      <c r="J272" s="13"/>
      <c r="K272" s="13"/>
      <c r="L272" s="13"/>
      <c r="M272" s="13"/>
      <c r="N272" s="15"/>
    </row>
    <row r="273" spans="1:14" x14ac:dyDescent="0.2">
      <c r="A273" s="16" t="s">
        <v>87</v>
      </c>
      <c r="B273" s="17"/>
      <c r="C273" s="18">
        <v>0</v>
      </c>
      <c r="D273" s="19">
        <v>1.3889</v>
      </c>
      <c r="E273" s="19">
        <v>0</v>
      </c>
      <c r="F273" s="18">
        <v>481180</v>
      </c>
      <c r="G273" s="18">
        <v>0</v>
      </c>
      <c r="H273" s="18">
        <v>481180</v>
      </c>
      <c r="I273" s="18">
        <v>0</v>
      </c>
      <c r="J273" s="18">
        <v>167451</v>
      </c>
      <c r="K273" s="18">
        <v>4812</v>
      </c>
      <c r="L273" s="18">
        <v>0</v>
      </c>
      <c r="M273" s="18">
        <v>0</v>
      </c>
      <c r="N273" s="20">
        <v>648631</v>
      </c>
    </row>
    <row r="274" spans="1:14" x14ac:dyDescent="0.2">
      <c r="A274" s="16" t="s">
        <v>20</v>
      </c>
      <c r="B274" s="17">
        <v>8</v>
      </c>
      <c r="C274" s="18">
        <v>0</v>
      </c>
      <c r="D274" s="19">
        <v>0</v>
      </c>
      <c r="E274" s="19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1167000</v>
      </c>
      <c r="N274" s="20">
        <v>1167000</v>
      </c>
    </row>
    <row r="275" spans="1:14" x14ac:dyDescent="0.2">
      <c r="A275" s="16" t="s">
        <v>21</v>
      </c>
      <c r="B275" s="17">
        <v>544</v>
      </c>
      <c r="C275" s="18">
        <v>0</v>
      </c>
      <c r="D275" s="19">
        <v>0</v>
      </c>
      <c r="E275" s="19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790869</v>
      </c>
      <c r="N275" s="20">
        <v>790869</v>
      </c>
    </row>
    <row r="276" spans="1:14" x14ac:dyDescent="0.2">
      <c r="A276" s="16" t="s">
        <v>23</v>
      </c>
      <c r="B276" s="17"/>
      <c r="C276" s="18">
        <v>0</v>
      </c>
      <c r="D276" s="19">
        <v>0</v>
      </c>
      <c r="E276" s="19">
        <v>2.81</v>
      </c>
      <c r="F276" s="18">
        <v>0</v>
      </c>
      <c r="G276" s="18">
        <v>1122099</v>
      </c>
      <c r="H276" s="18">
        <v>1122099</v>
      </c>
      <c r="I276" s="18">
        <v>0</v>
      </c>
      <c r="J276" s="18">
        <v>390490</v>
      </c>
      <c r="K276" s="18">
        <v>11221</v>
      </c>
      <c r="L276" s="18">
        <v>0</v>
      </c>
      <c r="M276" s="18">
        <v>0</v>
      </c>
      <c r="N276" s="20">
        <v>1512589</v>
      </c>
    </row>
    <row r="277" spans="1:14" x14ac:dyDescent="0.2">
      <c r="A277" s="16" t="s">
        <v>46</v>
      </c>
      <c r="B277" s="17"/>
      <c r="C277" s="18">
        <v>0</v>
      </c>
      <c r="D277" s="19">
        <v>23.1007</v>
      </c>
      <c r="E277" s="19">
        <v>2.3199999999999998</v>
      </c>
      <c r="F277" s="18">
        <v>14556264</v>
      </c>
      <c r="G277" s="18">
        <v>582552</v>
      </c>
      <c r="H277" s="18">
        <v>15138816</v>
      </c>
      <c r="I277" s="18">
        <v>0</v>
      </c>
      <c r="J277" s="18">
        <v>5268308</v>
      </c>
      <c r="K277" s="18">
        <v>151388</v>
      </c>
      <c r="L277" s="18">
        <v>193030</v>
      </c>
      <c r="M277" s="18">
        <v>0</v>
      </c>
      <c r="N277" s="20">
        <v>20600154</v>
      </c>
    </row>
    <row r="278" spans="1:14" x14ac:dyDescent="0.2">
      <c r="A278" s="16" t="s">
        <v>53</v>
      </c>
      <c r="B278" s="17"/>
      <c r="C278" s="18">
        <v>0</v>
      </c>
      <c r="D278" s="19">
        <v>0</v>
      </c>
      <c r="E278" s="19">
        <v>0</v>
      </c>
      <c r="F278" s="18">
        <v>24000</v>
      </c>
      <c r="G278" s="18">
        <v>0</v>
      </c>
      <c r="H278" s="18">
        <v>24000</v>
      </c>
      <c r="I278" s="18">
        <v>0</v>
      </c>
      <c r="J278" s="18">
        <v>8352</v>
      </c>
      <c r="K278" s="18">
        <v>240</v>
      </c>
      <c r="L278" s="18">
        <v>4500</v>
      </c>
      <c r="M278" s="18">
        <v>0</v>
      </c>
      <c r="N278" s="20">
        <v>36852</v>
      </c>
    </row>
    <row r="279" spans="1:14" x14ac:dyDescent="0.2">
      <c r="A279" s="11" t="s">
        <v>24</v>
      </c>
      <c r="B279" s="12"/>
      <c r="C279" s="13">
        <f>SUM(C273:C278)</f>
        <v>0</v>
      </c>
      <c r="D279" s="14">
        <f>SUM(D273:D278)</f>
        <v>24.489599999999999</v>
      </c>
      <c r="E279" s="14">
        <f>SUM(E273:E278)</f>
        <v>5.13</v>
      </c>
      <c r="F279" s="13">
        <f>SUM(F273:F278)</f>
        <v>15061444</v>
      </c>
      <c r="G279" s="13">
        <f>SUM(G273:G278)</f>
        <v>1704651</v>
      </c>
      <c r="H279" s="13">
        <f>SUM(H273:H278)</f>
        <v>16766095</v>
      </c>
      <c r="I279" s="13">
        <f>SUM(I273:I278)</f>
        <v>0</v>
      </c>
      <c r="J279" s="13">
        <f>SUM(J273:J278)</f>
        <v>5834601</v>
      </c>
      <c r="K279" s="13">
        <f>SUM(K273:K278)</f>
        <v>167661</v>
      </c>
      <c r="L279" s="13">
        <f>SUM(L273:L278)</f>
        <v>197530</v>
      </c>
      <c r="M279" s="13">
        <f>SUM(M273:M278)</f>
        <v>1957869</v>
      </c>
      <c r="N279" s="15">
        <f>SUM(N273:N278)</f>
        <v>24756095</v>
      </c>
    </row>
    <row r="280" spans="1:14" x14ac:dyDescent="0.2">
      <c r="A280" s="11" t="s">
        <v>63</v>
      </c>
      <c r="B280" s="12"/>
      <c r="C280" s="13"/>
      <c r="D280" s="14"/>
      <c r="E280" s="14"/>
      <c r="F280" s="13"/>
      <c r="G280" s="13"/>
      <c r="H280" s="13"/>
      <c r="I280" s="13"/>
      <c r="J280" s="13"/>
      <c r="K280" s="13"/>
      <c r="L280" s="13"/>
      <c r="M280" s="13"/>
      <c r="N280" s="15"/>
    </row>
    <row r="281" spans="1:14" x14ac:dyDescent="0.2">
      <c r="A281" s="16" t="s">
        <v>64</v>
      </c>
      <c r="B281" s="17"/>
      <c r="C281" s="18">
        <v>0</v>
      </c>
      <c r="D281" s="19">
        <v>2.8887999999999998</v>
      </c>
      <c r="E281" s="19">
        <v>0.66</v>
      </c>
      <c r="F281" s="18">
        <v>1706090</v>
      </c>
      <c r="G281" s="18">
        <v>210617</v>
      </c>
      <c r="H281" s="18">
        <v>1916707</v>
      </c>
      <c r="I281" s="18">
        <v>0</v>
      </c>
      <c r="J281" s="18">
        <v>667014</v>
      </c>
      <c r="K281" s="18">
        <v>19167</v>
      </c>
      <c r="L281" s="18">
        <v>12400</v>
      </c>
      <c r="M281" s="18">
        <v>0</v>
      </c>
      <c r="N281" s="20">
        <v>2596121</v>
      </c>
    </row>
    <row r="282" spans="1:14" x14ac:dyDescent="0.2">
      <c r="A282" s="11" t="s">
        <v>24</v>
      </c>
      <c r="B282" s="12"/>
      <c r="C282" s="13">
        <f>SUM(C281:C281)</f>
        <v>0</v>
      </c>
      <c r="D282" s="14">
        <f>SUM(D281:D281)</f>
        <v>2.8887999999999998</v>
      </c>
      <c r="E282" s="14">
        <f>SUM(E281:E281)</f>
        <v>0.66</v>
      </c>
      <c r="F282" s="13">
        <f>SUM(F281:F281)</f>
        <v>1706090</v>
      </c>
      <c r="G282" s="13">
        <f>SUM(G281:G281)</f>
        <v>210617</v>
      </c>
      <c r="H282" s="13">
        <f>SUM(H281:H281)</f>
        <v>1916707</v>
      </c>
      <c r="I282" s="13">
        <f>SUM(I281:I281)</f>
        <v>0</v>
      </c>
      <c r="J282" s="13">
        <f>SUM(J281:J281)</f>
        <v>667014</v>
      </c>
      <c r="K282" s="13">
        <f>SUM(K281:K281)</f>
        <v>19167</v>
      </c>
      <c r="L282" s="13">
        <f>SUM(L281:L281)</f>
        <v>12400</v>
      </c>
      <c r="M282" s="13">
        <f>SUM(M281:M281)</f>
        <v>0</v>
      </c>
      <c r="N282" s="15">
        <f>SUM(N281:N281)</f>
        <v>2596121</v>
      </c>
    </row>
    <row r="283" spans="1:14" x14ac:dyDescent="0.2">
      <c r="A283" s="11" t="s">
        <v>54</v>
      </c>
      <c r="B283" s="12"/>
      <c r="C283" s="13"/>
      <c r="D283" s="14"/>
      <c r="E283" s="14"/>
      <c r="F283" s="13"/>
      <c r="G283" s="13"/>
      <c r="H283" s="13"/>
      <c r="I283" s="13"/>
      <c r="J283" s="13"/>
      <c r="K283" s="13"/>
      <c r="L283" s="13"/>
      <c r="M283" s="13"/>
      <c r="N283" s="15"/>
    </row>
    <row r="284" spans="1:14" x14ac:dyDescent="0.2">
      <c r="A284" s="16" t="s">
        <v>55</v>
      </c>
      <c r="B284" s="17"/>
      <c r="C284" s="18">
        <v>35</v>
      </c>
      <c r="D284" s="19">
        <v>0</v>
      </c>
      <c r="E284" s="19">
        <v>6.6699999999999995E-2</v>
      </c>
      <c r="F284" s="18">
        <v>0</v>
      </c>
      <c r="G284" s="18">
        <v>18076</v>
      </c>
      <c r="H284" s="18">
        <v>18076</v>
      </c>
      <c r="I284" s="18">
        <v>0</v>
      </c>
      <c r="J284" s="18">
        <v>6291</v>
      </c>
      <c r="K284" s="18">
        <v>181</v>
      </c>
      <c r="L284" s="18">
        <v>0</v>
      </c>
      <c r="M284" s="18">
        <v>0</v>
      </c>
      <c r="N284" s="20">
        <v>24367</v>
      </c>
    </row>
    <row r="285" spans="1:14" x14ac:dyDescent="0.2">
      <c r="A285" s="16" t="s">
        <v>56</v>
      </c>
      <c r="B285" s="17"/>
      <c r="C285" s="18">
        <v>0</v>
      </c>
      <c r="D285" s="19">
        <v>2.1964000000000001</v>
      </c>
      <c r="E285" s="19">
        <v>0</v>
      </c>
      <c r="F285" s="18">
        <v>1076763</v>
      </c>
      <c r="G285" s="18">
        <v>0</v>
      </c>
      <c r="H285" s="18">
        <v>1076763</v>
      </c>
      <c r="I285" s="18">
        <v>0</v>
      </c>
      <c r="J285" s="18">
        <v>374714</v>
      </c>
      <c r="K285" s="18">
        <v>10768</v>
      </c>
      <c r="L285" s="18">
        <v>0</v>
      </c>
      <c r="M285" s="18">
        <v>0</v>
      </c>
      <c r="N285" s="20">
        <v>1451477</v>
      </c>
    </row>
    <row r="286" spans="1:14" x14ac:dyDescent="0.2">
      <c r="A286" s="11" t="s">
        <v>24</v>
      </c>
      <c r="B286" s="12"/>
      <c r="C286" s="13">
        <f>SUM(C284:C285)</f>
        <v>35</v>
      </c>
      <c r="D286" s="14">
        <f>SUM(D284:D285)</f>
        <v>2.1964000000000001</v>
      </c>
      <c r="E286" s="14">
        <f>SUM(E284:E285)</f>
        <v>6.6699999999999995E-2</v>
      </c>
      <c r="F286" s="13">
        <f>SUM(F284:F285)</f>
        <v>1076763</v>
      </c>
      <c r="G286" s="13">
        <f>SUM(G284:G285)</f>
        <v>18076</v>
      </c>
      <c r="H286" s="13">
        <f>SUM(H284:H285)</f>
        <v>1094839</v>
      </c>
      <c r="I286" s="13">
        <f>SUM(I284:I285)</f>
        <v>0</v>
      </c>
      <c r="J286" s="13">
        <f>SUM(J284:J285)</f>
        <v>381005</v>
      </c>
      <c r="K286" s="13">
        <f>SUM(K284:K285)</f>
        <v>10949</v>
      </c>
      <c r="L286" s="13">
        <f>SUM(L284:L285)</f>
        <v>0</v>
      </c>
      <c r="M286" s="13">
        <f>SUM(M284:M285)</f>
        <v>0</v>
      </c>
      <c r="N286" s="15">
        <f>SUM(N284:N285)</f>
        <v>1475844</v>
      </c>
    </row>
    <row r="287" spans="1:14" x14ac:dyDescent="0.2">
      <c r="A287" s="6" t="s">
        <v>106</v>
      </c>
      <c r="B287" s="7"/>
      <c r="C287" s="8">
        <f>C279+C282+C286</f>
        <v>35</v>
      </c>
      <c r="D287" s="9">
        <f>D279+D282+D286</f>
        <v>29.5748</v>
      </c>
      <c r="E287" s="9">
        <f>E279+E282+E286</f>
        <v>5.8567</v>
      </c>
      <c r="F287" s="8">
        <f>F279+F282+F286</f>
        <v>17844297</v>
      </c>
      <c r="G287" s="8">
        <f>G279+G282+G286</f>
        <v>1933344</v>
      </c>
      <c r="H287" s="8">
        <f>H279+H282+H286</f>
        <v>19777641</v>
      </c>
      <c r="I287" s="8">
        <f>I279+I282+I286</f>
        <v>0</v>
      </c>
      <c r="J287" s="8">
        <f>J279+J282+J286</f>
        <v>6882620</v>
      </c>
      <c r="K287" s="8">
        <f>K279+K282+K286</f>
        <v>197777</v>
      </c>
      <c r="L287" s="8">
        <f>L279+L282+L286</f>
        <v>209930</v>
      </c>
      <c r="M287" s="8">
        <f>M279+M282+M286</f>
        <v>1957869</v>
      </c>
      <c r="N287" s="10">
        <f>N279+N282+N286</f>
        <v>28828060</v>
      </c>
    </row>
    <row r="288" spans="1:14" x14ac:dyDescent="0.2">
      <c r="A288" s="16"/>
      <c r="B288" s="17"/>
      <c r="C288" s="18"/>
      <c r="D288" s="19"/>
      <c r="E288" s="19"/>
      <c r="F288" s="18"/>
      <c r="G288" s="18"/>
      <c r="H288" s="18"/>
      <c r="I288" s="18"/>
      <c r="J288" s="18"/>
      <c r="K288" s="18"/>
      <c r="L288" s="18"/>
      <c r="M288" s="18"/>
      <c r="N288" s="20"/>
    </row>
    <row r="289" spans="1:14" x14ac:dyDescent="0.2">
      <c r="A289" s="6" t="s">
        <v>107</v>
      </c>
      <c r="B289" s="7"/>
      <c r="C289" s="8"/>
      <c r="D289" s="9"/>
      <c r="E289" s="9"/>
      <c r="F289" s="8"/>
      <c r="G289" s="8"/>
      <c r="H289" s="8"/>
      <c r="I289" s="8"/>
      <c r="J289" s="8"/>
      <c r="K289" s="8"/>
      <c r="L289" s="8"/>
      <c r="M289" s="8"/>
      <c r="N289" s="10"/>
    </row>
    <row r="290" spans="1:14" x14ac:dyDescent="0.2">
      <c r="A290" s="6" t="s">
        <v>108</v>
      </c>
      <c r="B290" s="7" t="s">
        <v>6</v>
      </c>
      <c r="C290" s="8" t="s">
        <v>7</v>
      </c>
      <c r="D290" s="9" t="s">
        <v>8</v>
      </c>
      <c r="E290" s="9" t="s">
        <v>9</v>
      </c>
      <c r="F290" s="8" t="s">
        <v>10</v>
      </c>
      <c r="G290" s="8" t="s">
        <v>11</v>
      </c>
      <c r="H290" s="8" t="s">
        <v>12</v>
      </c>
      <c r="I290" s="8" t="s">
        <v>13</v>
      </c>
      <c r="J290" s="8" t="s">
        <v>14</v>
      </c>
      <c r="K290" s="8" t="s">
        <v>15</v>
      </c>
      <c r="L290" s="8" t="s">
        <v>16</v>
      </c>
      <c r="M290" s="8" t="s">
        <v>17</v>
      </c>
      <c r="N290" s="10" t="s">
        <v>18</v>
      </c>
    </row>
    <row r="291" spans="1:14" x14ac:dyDescent="0.2">
      <c r="A291" s="11" t="s">
        <v>44</v>
      </c>
      <c r="B291" s="12"/>
      <c r="C291" s="13"/>
      <c r="D291" s="14"/>
      <c r="E291" s="14"/>
      <c r="F291" s="13"/>
      <c r="G291" s="13"/>
      <c r="H291" s="13"/>
      <c r="I291" s="13"/>
      <c r="J291" s="13"/>
      <c r="K291" s="13"/>
      <c r="L291" s="13"/>
      <c r="M291" s="13"/>
      <c r="N291" s="15"/>
    </row>
    <row r="292" spans="1:14" x14ac:dyDescent="0.2">
      <c r="A292" s="16" t="s">
        <v>36</v>
      </c>
      <c r="B292" s="17"/>
      <c r="C292" s="18">
        <v>0</v>
      </c>
      <c r="D292" s="19">
        <v>-0.02</v>
      </c>
      <c r="E292" s="19">
        <v>0</v>
      </c>
      <c r="F292" s="18">
        <v>-10080</v>
      </c>
      <c r="G292" s="18">
        <v>0</v>
      </c>
      <c r="H292" s="18">
        <v>-10080</v>
      </c>
      <c r="I292" s="18">
        <v>0</v>
      </c>
      <c r="J292" s="18">
        <v>-3508</v>
      </c>
      <c r="K292" s="18">
        <v>-101</v>
      </c>
      <c r="L292" s="18">
        <v>0</v>
      </c>
      <c r="M292" s="18">
        <v>0</v>
      </c>
      <c r="N292" s="20">
        <v>-13588</v>
      </c>
    </row>
    <row r="293" spans="1:14" x14ac:dyDescent="0.2">
      <c r="A293" s="16" t="s">
        <v>37</v>
      </c>
      <c r="B293" s="17"/>
      <c r="C293" s="18">
        <v>0</v>
      </c>
      <c r="D293" s="19">
        <v>0</v>
      </c>
      <c r="E293" s="19">
        <v>0</v>
      </c>
      <c r="F293" s="18">
        <v>0</v>
      </c>
      <c r="G293" s="18">
        <v>0</v>
      </c>
      <c r="H293" s="18">
        <v>0</v>
      </c>
      <c r="I293" s="18">
        <v>10080</v>
      </c>
      <c r="J293" s="18">
        <v>3407</v>
      </c>
      <c r="K293" s="18">
        <v>0</v>
      </c>
      <c r="L293" s="18">
        <v>0</v>
      </c>
      <c r="M293" s="18">
        <v>0</v>
      </c>
      <c r="N293" s="20">
        <v>13487</v>
      </c>
    </row>
    <row r="294" spans="1:14" x14ac:dyDescent="0.2">
      <c r="A294" s="16" t="s">
        <v>30</v>
      </c>
      <c r="B294" s="17">
        <v>7</v>
      </c>
      <c r="C294" s="18">
        <v>0</v>
      </c>
      <c r="D294" s="19">
        <v>0</v>
      </c>
      <c r="E294" s="19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158591</v>
      </c>
      <c r="N294" s="20">
        <v>158591</v>
      </c>
    </row>
    <row r="295" spans="1:14" x14ac:dyDescent="0.2">
      <c r="A295" s="16" t="s">
        <v>20</v>
      </c>
      <c r="B295" s="17">
        <v>8</v>
      </c>
      <c r="C295" s="18">
        <v>0</v>
      </c>
      <c r="D295" s="19">
        <v>0</v>
      </c>
      <c r="E295" s="19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507999</v>
      </c>
      <c r="N295" s="20">
        <v>507999</v>
      </c>
    </row>
    <row r="296" spans="1:14" x14ac:dyDescent="0.2">
      <c r="A296" s="16" t="s">
        <v>21</v>
      </c>
      <c r="B296" s="17">
        <v>544</v>
      </c>
      <c r="C296" s="18">
        <v>0</v>
      </c>
      <c r="D296" s="19">
        <v>0</v>
      </c>
      <c r="E296" s="19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521949</v>
      </c>
      <c r="N296" s="20">
        <v>521949</v>
      </c>
    </row>
    <row r="297" spans="1:14" x14ac:dyDescent="0.2">
      <c r="A297" s="16" t="s">
        <v>45</v>
      </c>
      <c r="B297" s="17"/>
      <c r="C297" s="18">
        <v>0</v>
      </c>
      <c r="D297" s="19">
        <v>0</v>
      </c>
      <c r="E297" s="19">
        <v>0.4</v>
      </c>
      <c r="F297" s="18">
        <v>0</v>
      </c>
      <c r="G297" s="18">
        <v>105883</v>
      </c>
      <c r="H297" s="18">
        <v>105883</v>
      </c>
      <c r="I297" s="18">
        <v>0</v>
      </c>
      <c r="J297" s="18">
        <v>36847</v>
      </c>
      <c r="K297" s="18">
        <v>1059</v>
      </c>
      <c r="L297" s="18">
        <v>0</v>
      </c>
      <c r="M297" s="18">
        <v>0</v>
      </c>
      <c r="N297" s="20">
        <v>142730</v>
      </c>
    </row>
    <row r="298" spans="1:14" x14ac:dyDescent="0.2">
      <c r="A298" s="16" t="s">
        <v>23</v>
      </c>
      <c r="B298" s="17"/>
      <c r="C298" s="18">
        <v>0</v>
      </c>
      <c r="D298" s="19">
        <v>0</v>
      </c>
      <c r="E298" s="19">
        <v>2</v>
      </c>
      <c r="F298" s="18">
        <v>0</v>
      </c>
      <c r="G298" s="18">
        <v>781584</v>
      </c>
      <c r="H298" s="18">
        <v>781584</v>
      </c>
      <c r="I298" s="18">
        <v>0</v>
      </c>
      <c r="J298" s="18">
        <v>271991</v>
      </c>
      <c r="K298" s="18">
        <v>7816</v>
      </c>
      <c r="L298" s="18">
        <v>0</v>
      </c>
      <c r="M298" s="18">
        <v>0</v>
      </c>
      <c r="N298" s="20">
        <v>1053575</v>
      </c>
    </row>
    <row r="299" spans="1:14" x14ac:dyDescent="0.2">
      <c r="A299" s="16" t="s">
        <v>46</v>
      </c>
      <c r="B299" s="17"/>
      <c r="C299" s="18">
        <v>0</v>
      </c>
      <c r="D299" s="19">
        <v>14.5001</v>
      </c>
      <c r="E299" s="19">
        <v>1.44</v>
      </c>
      <c r="F299" s="18">
        <v>9081419</v>
      </c>
      <c r="G299" s="18">
        <v>361584</v>
      </c>
      <c r="H299" s="18">
        <v>9443003</v>
      </c>
      <c r="I299" s="18">
        <v>0</v>
      </c>
      <c r="J299" s="18">
        <v>3286166</v>
      </c>
      <c r="K299" s="18">
        <v>94430</v>
      </c>
      <c r="L299" s="18">
        <v>107165</v>
      </c>
      <c r="M299" s="18">
        <v>0</v>
      </c>
      <c r="N299" s="20">
        <v>12836334</v>
      </c>
    </row>
    <row r="300" spans="1:14" x14ac:dyDescent="0.2">
      <c r="A300" s="16" t="s">
        <v>53</v>
      </c>
      <c r="B300" s="17"/>
      <c r="C300" s="18">
        <v>0</v>
      </c>
      <c r="D300" s="19">
        <v>0</v>
      </c>
      <c r="E300" s="19">
        <v>0</v>
      </c>
      <c r="F300" s="18">
        <v>36000</v>
      </c>
      <c r="G300" s="18">
        <v>0</v>
      </c>
      <c r="H300" s="18">
        <v>36000</v>
      </c>
      <c r="I300" s="18">
        <v>0</v>
      </c>
      <c r="J300" s="18">
        <v>12528</v>
      </c>
      <c r="K300" s="18">
        <v>360</v>
      </c>
      <c r="L300" s="18">
        <v>4500</v>
      </c>
      <c r="M300" s="18">
        <v>0</v>
      </c>
      <c r="N300" s="20">
        <v>53028</v>
      </c>
    </row>
    <row r="301" spans="1:14" x14ac:dyDescent="0.2">
      <c r="A301" s="11" t="s">
        <v>24</v>
      </c>
      <c r="B301" s="12"/>
      <c r="C301" s="13">
        <f>SUM(C292:C300)</f>
        <v>0</v>
      </c>
      <c r="D301" s="14">
        <f>SUM(D292:D300)</f>
        <v>14.4801</v>
      </c>
      <c r="E301" s="14">
        <f>SUM(E292:E300)</f>
        <v>3.84</v>
      </c>
      <c r="F301" s="13">
        <f>SUM(F292:F300)</f>
        <v>9107339</v>
      </c>
      <c r="G301" s="13">
        <f>SUM(G292:G300)</f>
        <v>1249051</v>
      </c>
      <c r="H301" s="13">
        <f>SUM(H292:H300)</f>
        <v>10356390</v>
      </c>
      <c r="I301" s="13">
        <f>SUM(I292:I300)</f>
        <v>10080</v>
      </c>
      <c r="J301" s="13">
        <f>SUM(J292:J300)</f>
        <v>3607431</v>
      </c>
      <c r="K301" s="13">
        <f>SUM(K292:K300)</f>
        <v>103564</v>
      </c>
      <c r="L301" s="13">
        <f>SUM(L292:L300)</f>
        <v>111665</v>
      </c>
      <c r="M301" s="13">
        <f>SUM(M292:M300)</f>
        <v>1188539</v>
      </c>
      <c r="N301" s="15">
        <f>SUM(N292:N300)</f>
        <v>15274105</v>
      </c>
    </row>
    <row r="302" spans="1:14" x14ac:dyDescent="0.2">
      <c r="A302" s="11" t="s">
        <v>54</v>
      </c>
      <c r="B302" s="12"/>
      <c r="C302" s="13"/>
      <c r="D302" s="14"/>
      <c r="E302" s="14"/>
      <c r="F302" s="13"/>
      <c r="G302" s="13"/>
      <c r="H302" s="13"/>
      <c r="I302" s="13"/>
      <c r="J302" s="13"/>
      <c r="K302" s="13"/>
      <c r="L302" s="13"/>
      <c r="M302" s="13"/>
      <c r="N302" s="15"/>
    </row>
    <row r="303" spans="1:14" x14ac:dyDescent="0.2">
      <c r="A303" s="16" t="s">
        <v>55</v>
      </c>
      <c r="B303" s="17"/>
      <c r="C303" s="18">
        <v>7</v>
      </c>
      <c r="D303" s="19">
        <v>0</v>
      </c>
      <c r="E303" s="19">
        <v>1.3299999999999999E-2</v>
      </c>
      <c r="F303" s="18">
        <v>0</v>
      </c>
      <c r="G303" s="18">
        <v>3604</v>
      </c>
      <c r="H303" s="18">
        <v>3604</v>
      </c>
      <c r="I303" s="18">
        <v>0</v>
      </c>
      <c r="J303" s="18">
        <v>1254</v>
      </c>
      <c r="K303" s="18">
        <v>36</v>
      </c>
      <c r="L303" s="18">
        <v>0</v>
      </c>
      <c r="M303" s="18">
        <v>0</v>
      </c>
      <c r="N303" s="20">
        <v>4858</v>
      </c>
    </row>
    <row r="304" spans="1:14" x14ac:dyDescent="0.2">
      <c r="A304" s="16" t="s">
        <v>55</v>
      </c>
      <c r="B304" s="17"/>
      <c r="C304" s="18">
        <v>18</v>
      </c>
      <c r="D304" s="19">
        <v>0</v>
      </c>
      <c r="E304" s="19">
        <v>3.4299999999999997E-2</v>
      </c>
      <c r="F304" s="18">
        <v>0</v>
      </c>
      <c r="G304" s="18">
        <v>9296</v>
      </c>
      <c r="H304" s="18">
        <v>9296</v>
      </c>
      <c r="I304" s="18">
        <v>0</v>
      </c>
      <c r="J304" s="18">
        <v>3235</v>
      </c>
      <c r="K304" s="18">
        <v>93</v>
      </c>
      <c r="L304" s="18">
        <v>0</v>
      </c>
      <c r="M304" s="18">
        <v>0</v>
      </c>
      <c r="N304" s="20">
        <v>12531</v>
      </c>
    </row>
    <row r="305" spans="1:14" x14ac:dyDescent="0.2">
      <c r="A305" s="16" t="s">
        <v>56</v>
      </c>
      <c r="B305" s="17"/>
      <c r="C305" s="18">
        <v>0</v>
      </c>
      <c r="D305" s="19">
        <v>1.9633</v>
      </c>
      <c r="E305" s="19">
        <v>0</v>
      </c>
      <c r="F305" s="18">
        <v>898805</v>
      </c>
      <c r="G305" s="18">
        <v>0</v>
      </c>
      <c r="H305" s="18">
        <v>898805</v>
      </c>
      <c r="I305" s="18">
        <v>0</v>
      </c>
      <c r="J305" s="18">
        <v>312784</v>
      </c>
      <c r="K305" s="18">
        <v>8988</v>
      </c>
      <c r="L305" s="18">
        <v>0</v>
      </c>
      <c r="M305" s="18">
        <v>0</v>
      </c>
      <c r="N305" s="20">
        <v>1211589</v>
      </c>
    </row>
    <row r="306" spans="1:14" x14ac:dyDescent="0.2">
      <c r="A306" s="11" t="s">
        <v>24</v>
      </c>
      <c r="B306" s="12"/>
      <c r="C306" s="13">
        <f>SUM(C303:C305)</f>
        <v>25</v>
      </c>
      <c r="D306" s="14">
        <f>SUM(D303:D305)</f>
        <v>1.9633</v>
      </c>
      <c r="E306" s="14">
        <f>SUM(E303:E305)</f>
        <v>4.7599999999999996E-2</v>
      </c>
      <c r="F306" s="13">
        <f>SUM(F303:F305)</f>
        <v>898805</v>
      </c>
      <c r="G306" s="13">
        <f>SUM(G303:G305)</f>
        <v>12900</v>
      </c>
      <c r="H306" s="13">
        <f>SUM(H303:H305)</f>
        <v>911705</v>
      </c>
      <c r="I306" s="13">
        <f>SUM(I303:I305)</f>
        <v>0</v>
      </c>
      <c r="J306" s="13">
        <f>SUM(J303:J305)</f>
        <v>317273</v>
      </c>
      <c r="K306" s="13">
        <f>SUM(K303:K305)</f>
        <v>9117</v>
      </c>
      <c r="L306" s="13">
        <f>SUM(L303:L305)</f>
        <v>0</v>
      </c>
      <c r="M306" s="13">
        <f>SUM(M303:M305)</f>
        <v>0</v>
      </c>
      <c r="N306" s="15">
        <f>SUM(N303:N305)</f>
        <v>1228978</v>
      </c>
    </row>
    <row r="307" spans="1:14" x14ac:dyDescent="0.2">
      <c r="A307" s="6" t="s">
        <v>109</v>
      </c>
      <c r="B307" s="7"/>
      <c r="C307" s="8">
        <f>C301+C306</f>
        <v>25</v>
      </c>
      <c r="D307" s="9">
        <f>D301+D306</f>
        <v>16.4434</v>
      </c>
      <c r="E307" s="9">
        <f>E301+E306</f>
        <v>3.8875999999999999</v>
      </c>
      <c r="F307" s="8">
        <f>F301+F306</f>
        <v>10006144</v>
      </c>
      <c r="G307" s="8">
        <f>G301+G306</f>
        <v>1261951</v>
      </c>
      <c r="H307" s="8">
        <f>H301+H306</f>
        <v>11268095</v>
      </c>
      <c r="I307" s="8">
        <f>I301+I306</f>
        <v>10080</v>
      </c>
      <c r="J307" s="8">
        <f>J301+J306</f>
        <v>3924704</v>
      </c>
      <c r="K307" s="8">
        <f>K301+K306</f>
        <v>112681</v>
      </c>
      <c r="L307" s="8">
        <f>L301+L306</f>
        <v>111665</v>
      </c>
      <c r="M307" s="8">
        <f>M301+M306</f>
        <v>1188539</v>
      </c>
      <c r="N307" s="10">
        <f>N301+N306</f>
        <v>16503083</v>
      </c>
    </row>
    <row r="308" spans="1:14" x14ac:dyDescent="0.2">
      <c r="A308" s="16"/>
      <c r="B308" s="17"/>
      <c r="C308" s="18"/>
      <c r="D308" s="19"/>
      <c r="E308" s="19"/>
      <c r="F308" s="18"/>
      <c r="G308" s="18"/>
      <c r="H308" s="18"/>
      <c r="I308" s="18"/>
      <c r="J308" s="18"/>
      <c r="K308" s="18"/>
      <c r="L308" s="18"/>
      <c r="M308" s="18"/>
      <c r="N308" s="20"/>
    </row>
    <row r="309" spans="1:14" x14ac:dyDescent="0.2">
      <c r="A309" s="6" t="s">
        <v>110</v>
      </c>
      <c r="B309" s="7"/>
      <c r="C309" s="8"/>
      <c r="D309" s="9"/>
      <c r="E309" s="9"/>
      <c r="F309" s="8"/>
      <c r="G309" s="8"/>
      <c r="H309" s="8"/>
      <c r="I309" s="8"/>
      <c r="J309" s="8"/>
      <c r="K309" s="8"/>
      <c r="L309" s="8"/>
      <c r="M309" s="8"/>
      <c r="N309" s="10"/>
    </row>
    <row r="310" spans="1:14" x14ac:dyDescent="0.2">
      <c r="A310" s="6" t="s">
        <v>111</v>
      </c>
      <c r="B310" s="7" t="s">
        <v>6</v>
      </c>
      <c r="C310" s="8" t="s">
        <v>7</v>
      </c>
      <c r="D310" s="9" t="s">
        <v>8</v>
      </c>
      <c r="E310" s="9" t="s">
        <v>9</v>
      </c>
      <c r="F310" s="8" t="s">
        <v>10</v>
      </c>
      <c r="G310" s="8" t="s">
        <v>11</v>
      </c>
      <c r="H310" s="8" t="s">
        <v>12</v>
      </c>
      <c r="I310" s="8" t="s">
        <v>13</v>
      </c>
      <c r="J310" s="8" t="s">
        <v>14</v>
      </c>
      <c r="K310" s="8" t="s">
        <v>15</v>
      </c>
      <c r="L310" s="8" t="s">
        <v>16</v>
      </c>
      <c r="M310" s="8" t="s">
        <v>17</v>
      </c>
      <c r="N310" s="10" t="s">
        <v>18</v>
      </c>
    </row>
    <row r="311" spans="1:14" x14ac:dyDescent="0.2">
      <c r="A311" s="11" t="s">
        <v>44</v>
      </c>
      <c r="B311" s="12"/>
      <c r="C311" s="13"/>
      <c r="D311" s="14"/>
      <c r="E311" s="14"/>
      <c r="F311" s="13"/>
      <c r="G311" s="13"/>
      <c r="H311" s="13"/>
      <c r="I311" s="13"/>
      <c r="J311" s="13"/>
      <c r="K311" s="13"/>
      <c r="L311" s="13"/>
      <c r="M311" s="13"/>
      <c r="N311" s="15"/>
    </row>
    <row r="312" spans="1:14" x14ac:dyDescent="0.2">
      <c r="A312" s="16" t="s">
        <v>36</v>
      </c>
      <c r="B312" s="17"/>
      <c r="C312" s="18">
        <v>0</v>
      </c>
      <c r="D312" s="19">
        <v>-0.04</v>
      </c>
      <c r="E312" s="19">
        <v>0</v>
      </c>
      <c r="F312" s="18">
        <v>-17640</v>
      </c>
      <c r="G312" s="18">
        <v>0</v>
      </c>
      <c r="H312" s="18">
        <v>-17640</v>
      </c>
      <c r="I312" s="18">
        <v>0</v>
      </c>
      <c r="J312" s="18">
        <v>-6139</v>
      </c>
      <c r="K312" s="18">
        <v>-176</v>
      </c>
      <c r="L312" s="18">
        <v>0</v>
      </c>
      <c r="M312" s="18">
        <v>0</v>
      </c>
      <c r="N312" s="20">
        <v>-23779</v>
      </c>
    </row>
    <row r="313" spans="1:14" x14ac:dyDescent="0.2">
      <c r="A313" s="16" t="s">
        <v>37</v>
      </c>
      <c r="B313" s="17"/>
      <c r="C313" s="18">
        <v>0</v>
      </c>
      <c r="D313" s="19">
        <v>0</v>
      </c>
      <c r="E313" s="19">
        <v>0</v>
      </c>
      <c r="F313" s="18">
        <v>0</v>
      </c>
      <c r="G313" s="18">
        <v>0</v>
      </c>
      <c r="H313" s="18">
        <v>0</v>
      </c>
      <c r="I313" s="18">
        <v>17640</v>
      </c>
      <c r="J313" s="18">
        <v>5963</v>
      </c>
      <c r="K313" s="18">
        <v>0</v>
      </c>
      <c r="L313" s="18">
        <v>0</v>
      </c>
      <c r="M313" s="18">
        <v>0</v>
      </c>
      <c r="N313" s="20">
        <v>23603</v>
      </c>
    </row>
    <row r="314" spans="1:14" x14ac:dyDescent="0.2">
      <c r="A314" s="16" t="s">
        <v>30</v>
      </c>
      <c r="B314" s="17">
        <v>7</v>
      </c>
      <c r="C314" s="18">
        <v>0</v>
      </c>
      <c r="D314" s="19">
        <v>0</v>
      </c>
      <c r="E314" s="19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257831</v>
      </c>
      <c r="N314" s="20">
        <v>257831</v>
      </c>
    </row>
    <row r="315" spans="1:14" x14ac:dyDescent="0.2">
      <c r="A315" s="16" t="s">
        <v>20</v>
      </c>
      <c r="B315" s="17">
        <v>8</v>
      </c>
      <c r="C315" s="18">
        <v>0</v>
      </c>
      <c r="D315" s="19">
        <v>0</v>
      </c>
      <c r="E315" s="19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637169</v>
      </c>
      <c r="N315" s="20">
        <v>637169</v>
      </c>
    </row>
    <row r="316" spans="1:14" x14ac:dyDescent="0.2">
      <c r="A316" s="16" t="s">
        <v>21</v>
      </c>
      <c r="B316" s="17">
        <v>544</v>
      </c>
      <c r="C316" s="18">
        <v>0</v>
      </c>
      <c r="D316" s="19">
        <v>0</v>
      </c>
      <c r="E316" s="19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274074</v>
      </c>
      <c r="N316" s="20">
        <v>274074</v>
      </c>
    </row>
    <row r="317" spans="1:14" x14ac:dyDescent="0.2">
      <c r="A317" s="16" t="s">
        <v>23</v>
      </c>
      <c r="B317" s="17"/>
      <c r="C317" s="18">
        <v>0</v>
      </c>
      <c r="D317" s="19">
        <v>0</v>
      </c>
      <c r="E317" s="19">
        <v>1.65</v>
      </c>
      <c r="F317" s="18">
        <v>0</v>
      </c>
      <c r="G317" s="18">
        <v>658506</v>
      </c>
      <c r="H317" s="18">
        <v>658506</v>
      </c>
      <c r="I317" s="18">
        <v>0</v>
      </c>
      <c r="J317" s="18">
        <v>229160</v>
      </c>
      <c r="K317" s="18">
        <v>6585</v>
      </c>
      <c r="L317" s="18">
        <v>0</v>
      </c>
      <c r="M317" s="18">
        <v>0</v>
      </c>
      <c r="N317" s="20">
        <v>887666</v>
      </c>
    </row>
    <row r="318" spans="1:14" x14ac:dyDescent="0.2">
      <c r="A318" s="16" t="s">
        <v>46</v>
      </c>
      <c r="B318" s="17"/>
      <c r="C318" s="18">
        <v>0</v>
      </c>
      <c r="D318" s="19">
        <v>12.0602</v>
      </c>
      <c r="E318" s="19">
        <v>0.9</v>
      </c>
      <c r="F318" s="18">
        <v>7053377</v>
      </c>
      <c r="G318" s="18">
        <v>225990</v>
      </c>
      <c r="H318" s="18">
        <v>7279367</v>
      </c>
      <c r="I318" s="18">
        <v>0</v>
      </c>
      <c r="J318" s="18">
        <v>2533219</v>
      </c>
      <c r="K318" s="18">
        <v>72793</v>
      </c>
      <c r="L318" s="18">
        <v>87570</v>
      </c>
      <c r="M318" s="18">
        <v>0</v>
      </c>
      <c r="N318" s="20">
        <v>9900156</v>
      </c>
    </row>
    <row r="319" spans="1:14" x14ac:dyDescent="0.2">
      <c r="A319" s="11" t="s">
        <v>24</v>
      </c>
      <c r="B319" s="12"/>
      <c r="C319" s="13">
        <f>SUM(C312:C318)</f>
        <v>0</v>
      </c>
      <c r="D319" s="14">
        <f>SUM(D312:D318)</f>
        <v>12.020200000000001</v>
      </c>
      <c r="E319" s="14">
        <f>SUM(E312:E318)</f>
        <v>2.5499999999999998</v>
      </c>
      <c r="F319" s="13">
        <f>SUM(F312:F318)</f>
        <v>7035737</v>
      </c>
      <c r="G319" s="13">
        <f>SUM(G312:G318)</f>
        <v>884496</v>
      </c>
      <c r="H319" s="13">
        <f>SUM(H312:H318)</f>
        <v>7920233</v>
      </c>
      <c r="I319" s="13">
        <f>SUM(I312:I318)</f>
        <v>17640</v>
      </c>
      <c r="J319" s="13">
        <f>SUM(J312:J318)</f>
        <v>2762203</v>
      </c>
      <c r="K319" s="13">
        <f>SUM(K312:K318)</f>
        <v>79202</v>
      </c>
      <c r="L319" s="13">
        <f>SUM(L312:L318)</f>
        <v>87570</v>
      </c>
      <c r="M319" s="13">
        <f>SUM(M312:M318)</f>
        <v>1169074</v>
      </c>
      <c r="N319" s="15">
        <f>SUM(N312:N318)</f>
        <v>11956720</v>
      </c>
    </row>
    <row r="320" spans="1:14" x14ac:dyDescent="0.2">
      <c r="A320" s="11" t="s">
        <v>63</v>
      </c>
      <c r="B320" s="12"/>
      <c r="C320" s="13"/>
      <c r="D320" s="14"/>
      <c r="E320" s="14"/>
      <c r="F320" s="13"/>
      <c r="G320" s="13"/>
      <c r="H320" s="13"/>
      <c r="I320" s="13"/>
      <c r="J320" s="13"/>
      <c r="K320" s="13"/>
      <c r="L320" s="13"/>
      <c r="M320" s="13"/>
      <c r="N320" s="15"/>
    </row>
    <row r="321" spans="1:14" x14ac:dyDescent="0.2">
      <c r="A321" s="16" t="s">
        <v>64</v>
      </c>
      <c r="B321" s="17"/>
      <c r="C321" s="18">
        <v>0</v>
      </c>
      <c r="D321" s="19">
        <v>4.08</v>
      </c>
      <c r="E321" s="19">
        <v>0.54</v>
      </c>
      <c r="F321" s="18">
        <v>2519162</v>
      </c>
      <c r="G321" s="18">
        <v>172323</v>
      </c>
      <c r="H321" s="18">
        <v>2691485</v>
      </c>
      <c r="I321" s="18">
        <v>0</v>
      </c>
      <c r="J321" s="18">
        <v>936637</v>
      </c>
      <c r="K321" s="18">
        <v>26915</v>
      </c>
      <c r="L321" s="18">
        <v>11160</v>
      </c>
      <c r="M321" s="18">
        <v>0</v>
      </c>
      <c r="N321" s="20">
        <v>3639282</v>
      </c>
    </row>
    <row r="322" spans="1:14" x14ac:dyDescent="0.2">
      <c r="A322" s="11" t="s">
        <v>24</v>
      </c>
      <c r="B322" s="12"/>
      <c r="C322" s="13">
        <f>SUM(C321:C321)</f>
        <v>0</v>
      </c>
      <c r="D322" s="14">
        <f>SUM(D321:D321)</f>
        <v>4.08</v>
      </c>
      <c r="E322" s="14">
        <f>SUM(E321:E321)</f>
        <v>0.54</v>
      </c>
      <c r="F322" s="13">
        <f>SUM(F321:F321)</f>
        <v>2519162</v>
      </c>
      <c r="G322" s="13">
        <f>SUM(G321:G321)</f>
        <v>172323</v>
      </c>
      <c r="H322" s="13">
        <f>SUM(H321:H321)</f>
        <v>2691485</v>
      </c>
      <c r="I322" s="13">
        <f>SUM(I321:I321)</f>
        <v>0</v>
      </c>
      <c r="J322" s="13">
        <f>SUM(J321:J321)</f>
        <v>936637</v>
      </c>
      <c r="K322" s="13">
        <f>SUM(K321:K321)</f>
        <v>26915</v>
      </c>
      <c r="L322" s="13">
        <f>SUM(L321:L321)</f>
        <v>11160</v>
      </c>
      <c r="M322" s="13">
        <f>SUM(M321:M321)</f>
        <v>0</v>
      </c>
      <c r="N322" s="15">
        <f>SUM(N321:N321)</f>
        <v>3639282</v>
      </c>
    </row>
    <row r="323" spans="1:14" x14ac:dyDescent="0.2">
      <c r="A323" s="11" t="s">
        <v>25</v>
      </c>
      <c r="B323" s="12"/>
      <c r="C323" s="13"/>
      <c r="D323" s="14"/>
      <c r="E323" s="14"/>
      <c r="F323" s="13"/>
      <c r="G323" s="13"/>
      <c r="H323" s="13"/>
      <c r="I323" s="13"/>
      <c r="J323" s="13"/>
      <c r="K323" s="13"/>
      <c r="L323" s="13"/>
      <c r="M323" s="13"/>
      <c r="N323" s="15"/>
    </row>
    <row r="324" spans="1:14" x14ac:dyDescent="0.2">
      <c r="A324" s="16" t="s">
        <v>76</v>
      </c>
      <c r="B324" s="17"/>
      <c r="C324" s="18">
        <v>23</v>
      </c>
      <c r="D324" s="19">
        <v>0</v>
      </c>
      <c r="E324" s="19">
        <v>0.21199999999999999</v>
      </c>
      <c r="F324" s="18">
        <v>0</v>
      </c>
      <c r="G324" s="18">
        <v>65175</v>
      </c>
      <c r="H324" s="18">
        <v>65175</v>
      </c>
      <c r="I324" s="18">
        <v>0</v>
      </c>
      <c r="J324" s="18">
        <v>22681</v>
      </c>
      <c r="K324" s="18">
        <v>652</v>
      </c>
      <c r="L324" s="18">
        <v>460</v>
      </c>
      <c r="M324" s="18">
        <v>0</v>
      </c>
      <c r="N324" s="20">
        <v>88316</v>
      </c>
    </row>
    <row r="325" spans="1:14" x14ac:dyDescent="0.2">
      <c r="A325" s="16" t="s">
        <v>66</v>
      </c>
      <c r="B325" s="17"/>
      <c r="C325" s="18">
        <v>7</v>
      </c>
      <c r="D325" s="19">
        <v>0</v>
      </c>
      <c r="E325" s="19">
        <v>6.4500000000000002E-2</v>
      </c>
      <c r="F325" s="18">
        <v>0</v>
      </c>
      <c r="G325" s="18">
        <v>19829</v>
      </c>
      <c r="H325" s="18">
        <v>19829</v>
      </c>
      <c r="I325" s="18">
        <v>0</v>
      </c>
      <c r="J325" s="18">
        <v>6901</v>
      </c>
      <c r="K325" s="18">
        <v>198</v>
      </c>
      <c r="L325" s="18">
        <v>140</v>
      </c>
      <c r="M325" s="18">
        <v>0</v>
      </c>
      <c r="N325" s="20">
        <v>26870</v>
      </c>
    </row>
    <row r="326" spans="1:14" x14ac:dyDescent="0.2">
      <c r="A326" s="11" t="s">
        <v>24</v>
      </c>
      <c r="B326" s="12"/>
      <c r="C326" s="13">
        <f>SUM(C324:C325)</f>
        <v>30</v>
      </c>
      <c r="D326" s="14">
        <f>SUM(D324:D325)</f>
        <v>0</v>
      </c>
      <c r="E326" s="14">
        <f>SUM(E324:E325)</f>
        <v>0.27649999999999997</v>
      </c>
      <c r="F326" s="13">
        <f>SUM(F324:F325)</f>
        <v>0</v>
      </c>
      <c r="G326" s="13">
        <f>SUM(G324:G325)</f>
        <v>85004</v>
      </c>
      <c r="H326" s="13">
        <f>SUM(H324:H325)</f>
        <v>85004</v>
      </c>
      <c r="I326" s="13">
        <f>SUM(I324:I325)</f>
        <v>0</v>
      </c>
      <c r="J326" s="13">
        <f>SUM(J324:J325)</f>
        <v>29582</v>
      </c>
      <c r="K326" s="13">
        <f>SUM(K324:K325)</f>
        <v>850</v>
      </c>
      <c r="L326" s="13">
        <f>SUM(L324:L325)</f>
        <v>600</v>
      </c>
      <c r="M326" s="13">
        <f>SUM(M324:M325)</f>
        <v>0</v>
      </c>
      <c r="N326" s="15">
        <f>SUM(N324:N325)</f>
        <v>115186</v>
      </c>
    </row>
    <row r="327" spans="1:14" x14ac:dyDescent="0.2">
      <c r="A327" s="11" t="s">
        <v>54</v>
      </c>
      <c r="B327" s="12"/>
      <c r="C327" s="13"/>
      <c r="D327" s="14"/>
      <c r="E327" s="14"/>
      <c r="F327" s="13"/>
      <c r="G327" s="13"/>
      <c r="H327" s="13"/>
      <c r="I327" s="13"/>
      <c r="J327" s="13"/>
      <c r="K327" s="13"/>
      <c r="L327" s="13"/>
      <c r="M327" s="13"/>
      <c r="N327" s="15"/>
    </row>
    <row r="328" spans="1:14" x14ac:dyDescent="0.2">
      <c r="A328" s="16" t="s">
        <v>55</v>
      </c>
      <c r="B328" s="17"/>
      <c r="C328" s="18">
        <v>16</v>
      </c>
      <c r="D328" s="19">
        <v>0</v>
      </c>
      <c r="E328" s="19">
        <v>3.0499999999999999E-2</v>
      </c>
      <c r="F328" s="18">
        <v>0</v>
      </c>
      <c r="G328" s="18">
        <v>8266</v>
      </c>
      <c r="H328" s="18">
        <v>8266</v>
      </c>
      <c r="I328" s="18">
        <v>0</v>
      </c>
      <c r="J328" s="18">
        <v>2877</v>
      </c>
      <c r="K328" s="18">
        <v>83</v>
      </c>
      <c r="L328" s="18">
        <v>0</v>
      </c>
      <c r="M328" s="18">
        <v>0</v>
      </c>
      <c r="N328" s="20">
        <v>11143</v>
      </c>
    </row>
    <row r="329" spans="1:14" x14ac:dyDescent="0.2">
      <c r="A329" s="16" t="s">
        <v>56</v>
      </c>
      <c r="B329" s="17"/>
      <c r="C329" s="18">
        <v>0</v>
      </c>
      <c r="D329" s="19">
        <v>1.3009999999999999</v>
      </c>
      <c r="E329" s="19">
        <v>0</v>
      </c>
      <c r="F329" s="18">
        <v>595463</v>
      </c>
      <c r="G329" s="18">
        <v>0</v>
      </c>
      <c r="H329" s="18">
        <v>595463</v>
      </c>
      <c r="I329" s="18">
        <v>0</v>
      </c>
      <c r="J329" s="18">
        <v>207221</v>
      </c>
      <c r="K329" s="18">
        <v>5955</v>
      </c>
      <c r="L329" s="18">
        <v>0</v>
      </c>
      <c r="M329" s="18">
        <v>0</v>
      </c>
      <c r="N329" s="20">
        <v>802684</v>
      </c>
    </row>
    <row r="330" spans="1:14" x14ac:dyDescent="0.2">
      <c r="A330" s="11" t="s">
        <v>24</v>
      </c>
      <c r="B330" s="12"/>
      <c r="C330" s="13">
        <f>SUM(C328:C329)</f>
        <v>16</v>
      </c>
      <c r="D330" s="14">
        <f>SUM(D328:D329)</f>
        <v>1.3009999999999999</v>
      </c>
      <c r="E330" s="14">
        <f>SUM(E328:E329)</f>
        <v>3.0499999999999999E-2</v>
      </c>
      <c r="F330" s="13">
        <f>SUM(F328:F329)</f>
        <v>595463</v>
      </c>
      <c r="G330" s="13">
        <f>SUM(G328:G329)</f>
        <v>8266</v>
      </c>
      <c r="H330" s="13">
        <f>SUM(H328:H329)</f>
        <v>603729</v>
      </c>
      <c r="I330" s="13">
        <f>SUM(I328:I329)</f>
        <v>0</v>
      </c>
      <c r="J330" s="13">
        <f>SUM(J328:J329)</f>
        <v>210098</v>
      </c>
      <c r="K330" s="13">
        <f>SUM(K328:K329)</f>
        <v>6038</v>
      </c>
      <c r="L330" s="13">
        <f>SUM(L328:L329)</f>
        <v>0</v>
      </c>
      <c r="M330" s="13">
        <f>SUM(M328:M329)</f>
        <v>0</v>
      </c>
      <c r="N330" s="15">
        <f>SUM(N328:N329)</f>
        <v>813827</v>
      </c>
    </row>
    <row r="331" spans="1:14" x14ac:dyDescent="0.2">
      <c r="A331" s="6" t="s">
        <v>112</v>
      </c>
      <c r="B331" s="7"/>
      <c r="C331" s="8">
        <f>C319+C322+C326+C330</f>
        <v>46</v>
      </c>
      <c r="D331" s="9">
        <f>D319+D322+D326+D330</f>
        <v>17.401199999999999</v>
      </c>
      <c r="E331" s="9">
        <f>E319+E322+E326+E330</f>
        <v>3.3969999999999998</v>
      </c>
      <c r="F331" s="8">
        <f>F319+F322+F326+F330</f>
        <v>10150362</v>
      </c>
      <c r="G331" s="8">
        <f>G319+G322+G326+G330</f>
        <v>1150089</v>
      </c>
      <c r="H331" s="8">
        <f>H319+H322+H326+H330</f>
        <v>11300451</v>
      </c>
      <c r="I331" s="8">
        <f>I319+I322+I326+I330</f>
        <v>17640</v>
      </c>
      <c r="J331" s="8">
        <f>J319+J322+J326+J330</f>
        <v>3938520</v>
      </c>
      <c r="K331" s="8">
        <f>K319+K322+K326+K330</f>
        <v>113005</v>
      </c>
      <c r="L331" s="8">
        <f>L319+L322+L326+L330</f>
        <v>99330</v>
      </c>
      <c r="M331" s="8">
        <f>M319+M322+M326+M330</f>
        <v>1169074</v>
      </c>
      <c r="N331" s="10">
        <f>N319+N322+N326+N330</f>
        <v>16525015</v>
      </c>
    </row>
    <row r="332" spans="1:14" x14ac:dyDescent="0.2">
      <c r="A332" s="16"/>
      <c r="B332" s="17"/>
      <c r="C332" s="18"/>
      <c r="D332" s="19"/>
      <c r="E332" s="19"/>
      <c r="F332" s="18"/>
      <c r="G332" s="18"/>
      <c r="H332" s="18"/>
      <c r="I332" s="18"/>
      <c r="J332" s="18"/>
      <c r="K332" s="18"/>
      <c r="L332" s="18"/>
      <c r="M332" s="18"/>
      <c r="N332" s="20"/>
    </row>
    <row r="333" spans="1:14" x14ac:dyDescent="0.2">
      <c r="A333" s="6" t="s">
        <v>113</v>
      </c>
      <c r="B333" s="7"/>
      <c r="C333" s="8"/>
      <c r="D333" s="9"/>
      <c r="E333" s="9"/>
      <c r="F333" s="8"/>
      <c r="G333" s="8"/>
      <c r="H333" s="8"/>
      <c r="I333" s="8"/>
      <c r="J333" s="8"/>
      <c r="K333" s="8"/>
      <c r="L333" s="8"/>
      <c r="M333" s="8"/>
      <c r="N333" s="10"/>
    </row>
    <row r="334" spans="1:14" x14ac:dyDescent="0.2">
      <c r="A334" s="6" t="s">
        <v>114</v>
      </c>
      <c r="B334" s="7" t="s">
        <v>6</v>
      </c>
      <c r="C334" s="8" t="s">
        <v>7</v>
      </c>
      <c r="D334" s="9" t="s">
        <v>8</v>
      </c>
      <c r="E334" s="9" t="s">
        <v>9</v>
      </c>
      <c r="F334" s="8" t="s">
        <v>10</v>
      </c>
      <c r="G334" s="8" t="s">
        <v>11</v>
      </c>
      <c r="H334" s="8" t="s">
        <v>12</v>
      </c>
      <c r="I334" s="8" t="s">
        <v>13</v>
      </c>
      <c r="J334" s="8" t="s">
        <v>14</v>
      </c>
      <c r="K334" s="8" t="s">
        <v>15</v>
      </c>
      <c r="L334" s="8" t="s">
        <v>16</v>
      </c>
      <c r="M334" s="8" t="s">
        <v>17</v>
      </c>
      <c r="N334" s="10" t="s">
        <v>18</v>
      </c>
    </row>
    <row r="335" spans="1:14" x14ac:dyDescent="0.2">
      <c r="A335" s="11" t="s">
        <v>44</v>
      </c>
      <c r="B335" s="12"/>
      <c r="C335" s="13"/>
      <c r="D335" s="14"/>
      <c r="E335" s="14"/>
      <c r="F335" s="13"/>
      <c r="G335" s="13"/>
      <c r="H335" s="13"/>
      <c r="I335" s="13"/>
      <c r="J335" s="13"/>
      <c r="K335" s="13"/>
      <c r="L335" s="13"/>
      <c r="M335" s="13"/>
      <c r="N335" s="15"/>
    </row>
    <row r="336" spans="1:14" x14ac:dyDescent="0.2">
      <c r="A336" s="16" t="s">
        <v>30</v>
      </c>
      <c r="B336" s="17">
        <v>7</v>
      </c>
      <c r="C336" s="18">
        <v>0</v>
      </c>
      <c r="D336" s="19">
        <v>0</v>
      </c>
      <c r="E336" s="19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200170</v>
      </c>
      <c r="N336" s="20">
        <v>200170</v>
      </c>
    </row>
    <row r="337" spans="1:14" x14ac:dyDescent="0.2">
      <c r="A337" s="16" t="s">
        <v>20</v>
      </c>
      <c r="B337" s="17">
        <v>8</v>
      </c>
      <c r="C337" s="18">
        <v>0</v>
      </c>
      <c r="D337" s="19">
        <v>0</v>
      </c>
      <c r="E337" s="19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287830</v>
      </c>
      <c r="N337" s="20">
        <v>287830</v>
      </c>
    </row>
    <row r="338" spans="1:14" x14ac:dyDescent="0.2">
      <c r="A338" s="16" t="s">
        <v>21</v>
      </c>
      <c r="B338" s="17">
        <v>544</v>
      </c>
      <c r="C338" s="18">
        <v>0</v>
      </c>
      <c r="D338" s="19">
        <v>0</v>
      </c>
      <c r="E338" s="19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86541</v>
      </c>
      <c r="N338" s="20">
        <v>86541</v>
      </c>
    </row>
    <row r="339" spans="1:14" x14ac:dyDescent="0.2">
      <c r="A339" s="16" t="s">
        <v>23</v>
      </c>
      <c r="B339" s="17"/>
      <c r="C339" s="18">
        <v>0</v>
      </c>
      <c r="D339" s="19">
        <v>0</v>
      </c>
      <c r="E339" s="19">
        <v>1</v>
      </c>
      <c r="F339" s="18">
        <v>0</v>
      </c>
      <c r="G339" s="18">
        <v>390792</v>
      </c>
      <c r="H339" s="18">
        <v>390792</v>
      </c>
      <c r="I339" s="18">
        <v>0</v>
      </c>
      <c r="J339" s="18">
        <v>135996</v>
      </c>
      <c r="K339" s="18">
        <v>3908</v>
      </c>
      <c r="L339" s="18">
        <v>0</v>
      </c>
      <c r="M339" s="18">
        <v>0</v>
      </c>
      <c r="N339" s="20">
        <v>526788</v>
      </c>
    </row>
    <row r="340" spans="1:14" x14ac:dyDescent="0.2">
      <c r="A340" s="16" t="s">
        <v>46</v>
      </c>
      <c r="B340" s="17"/>
      <c r="C340" s="18">
        <v>0</v>
      </c>
      <c r="D340" s="19">
        <v>7.7779999999999996</v>
      </c>
      <c r="E340" s="19">
        <v>0.72</v>
      </c>
      <c r="F340" s="18">
        <v>4787686</v>
      </c>
      <c r="G340" s="18">
        <v>180792</v>
      </c>
      <c r="H340" s="18">
        <v>4968478</v>
      </c>
      <c r="I340" s="18">
        <v>0</v>
      </c>
      <c r="J340" s="18">
        <v>1729030</v>
      </c>
      <c r="K340" s="18">
        <v>49685</v>
      </c>
      <c r="L340" s="18">
        <v>56455</v>
      </c>
      <c r="M340" s="18">
        <v>0</v>
      </c>
      <c r="N340" s="20">
        <v>6753963</v>
      </c>
    </row>
    <row r="341" spans="1:14" x14ac:dyDescent="0.2">
      <c r="A341" s="16" t="s">
        <v>53</v>
      </c>
      <c r="B341" s="17"/>
      <c r="C341" s="18">
        <v>0</v>
      </c>
      <c r="D341" s="19">
        <v>0</v>
      </c>
      <c r="E341" s="19">
        <v>0</v>
      </c>
      <c r="F341" s="18">
        <v>48000</v>
      </c>
      <c r="G341" s="18">
        <v>0</v>
      </c>
      <c r="H341" s="18">
        <v>48000</v>
      </c>
      <c r="I341" s="18">
        <v>0</v>
      </c>
      <c r="J341" s="18">
        <v>16704</v>
      </c>
      <c r="K341" s="18">
        <v>480</v>
      </c>
      <c r="L341" s="18">
        <v>9000</v>
      </c>
      <c r="M341" s="18">
        <v>0</v>
      </c>
      <c r="N341" s="20">
        <v>73704</v>
      </c>
    </row>
    <row r="342" spans="1:14" x14ac:dyDescent="0.2">
      <c r="A342" s="11" t="s">
        <v>24</v>
      </c>
      <c r="B342" s="12"/>
      <c r="C342" s="13">
        <f>SUM(C336:C341)</f>
        <v>0</v>
      </c>
      <c r="D342" s="14">
        <f>SUM(D336:D341)</f>
        <v>7.7779999999999996</v>
      </c>
      <c r="E342" s="14">
        <f>SUM(E336:E341)</f>
        <v>1.72</v>
      </c>
      <c r="F342" s="13">
        <f>SUM(F336:F341)</f>
        <v>4835686</v>
      </c>
      <c r="G342" s="13">
        <f>SUM(G336:G341)</f>
        <v>571584</v>
      </c>
      <c r="H342" s="13">
        <f>SUM(H336:H341)</f>
        <v>5407270</v>
      </c>
      <c r="I342" s="13">
        <f>SUM(I336:I341)</f>
        <v>0</v>
      </c>
      <c r="J342" s="13">
        <f>SUM(J336:J341)</f>
        <v>1881730</v>
      </c>
      <c r="K342" s="13">
        <f>SUM(K336:K341)</f>
        <v>54073</v>
      </c>
      <c r="L342" s="13">
        <f>SUM(L336:L341)</f>
        <v>65455</v>
      </c>
      <c r="M342" s="13">
        <f>SUM(M336:M341)</f>
        <v>574541</v>
      </c>
      <c r="N342" s="15">
        <f>SUM(N336:N341)</f>
        <v>7928996</v>
      </c>
    </row>
    <row r="343" spans="1:14" x14ac:dyDescent="0.2">
      <c r="A343" s="6" t="s">
        <v>115</v>
      </c>
      <c r="B343" s="7"/>
      <c r="C343" s="8">
        <f>C342</f>
        <v>0</v>
      </c>
      <c r="D343" s="9">
        <f>D342</f>
        <v>7.7779999999999996</v>
      </c>
      <c r="E343" s="9">
        <f>E342</f>
        <v>1.72</v>
      </c>
      <c r="F343" s="8">
        <f>F342</f>
        <v>4835686</v>
      </c>
      <c r="G343" s="8">
        <f>G342</f>
        <v>571584</v>
      </c>
      <c r="H343" s="8">
        <f>H342</f>
        <v>5407270</v>
      </c>
      <c r="I343" s="8">
        <f>I342</f>
        <v>0</v>
      </c>
      <c r="J343" s="8">
        <f>J342</f>
        <v>1881730</v>
      </c>
      <c r="K343" s="8">
        <f>K342</f>
        <v>54073</v>
      </c>
      <c r="L343" s="8">
        <f>L342</f>
        <v>65455</v>
      </c>
      <c r="M343" s="8">
        <f>M342</f>
        <v>574541</v>
      </c>
      <c r="N343" s="10">
        <f>N342</f>
        <v>7928996</v>
      </c>
    </row>
    <row r="344" spans="1:14" x14ac:dyDescent="0.2">
      <c r="A344" s="16"/>
      <c r="B344" s="17"/>
      <c r="C344" s="18"/>
      <c r="D344" s="19"/>
      <c r="E344" s="19"/>
      <c r="F344" s="18"/>
      <c r="G344" s="18"/>
      <c r="H344" s="18"/>
      <c r="I344" s="18"/>
      <c r="J344" s="18"/>
      <c r="K344" s="18"/>
      <c r="L344" s="18"/>
      <c r="M344" s="18"/>
      <c r="N344" s="20"/>
    </row>
    <row r="345" spans="1:14" x14ac:dyDescent="0.2">
      <c r="A345" s="6" t="s">
        <v>116</v>
      </c>
      <c r="B345" s="7"/>
      <c r="C345" s="8"/>
      <c r="D345" s="9"/>
      <c r="E345" s="9"/>
      <c r="F345" s="8"/>
      <c r="G345" s="8"/>
      <c r="H345" s="8"/>
      <c r="I345" s="8"/>
      <c r="J345" s="8"/>
      <c r="K345" s="8"/>
      <c r="L345" s="8"/>
      <c r="M345" s="8"/>
      <c r="N345" s="10"/>
    </row>
    <row r="346" spans="1:14" x14ac:dyDescent="0.2">
      <c r="A346" s="6" t="s">
        <v>117</v>
      </c>
      <c r="B346" s="7" t="s">
        <v>6</v>
      </c>
      <c r="C346" s="8" t="s">
        <v>7</v>
      </c>
      <c r="D346" s="9" t="s">
        <v>8</v>
      </c>
      <c r="E346" s="9" t="s">
        <v>9</v>
      </c>
      <c r="F346" s="8" t="s">
        <v>10</v>
      </c>
      <c r="G346" s="8" t="s">
        <v>11</v>
      </c>
      <c r="H346" s="8" t="s">
        <v>12</v>
      </c>
      <c r="I346" s="8" t="s">
        <v>13</v>
      </c>
      <c r="J346" s="8" t="s">
        <v>14</v>
      </c>
      <c r="K346" s="8" t="s">
        <v>15</v>
      </c>
      <c r="L346" s="8" t="s">
        <v>16</v>
      </c>
      <c r="M346" s="8" t="s">
        <v>17</v>
      </c>
      <c r="N346" s="10" t="s">
        <v>18</v>
      </c>
    </row>
    <row r="347" spans="1:14" x14ac:dyDescent="0.2">
      <c r="A347" s="11" t="s">
        <v>44</v>
      </c>
      <c r="B347" s="12"/>
      <c r="C347" s="13"/>
      <c r="D347" s="14"/>
      <c r="E347" s="14"/>
      <c r="F347" s="13"/>
      <c r="G347" s="13"/>
      <c r="H347" s="13"/>
      <c r="I347" s="13"/>
      <c r="J347" s="13"/>
      <c r="K347" s="13"/>
      <c r="L347" s="13"/>
      <c r="M347" s="13"/>
      <c r="N347" s="15"/>
    </row>
    <row r="348" spans="1:14" x14ac:dyDescent="0.2">
      <c r="A348" s="16" t="s">
        <v>36</v>
      </c>
      <c r="B348" s="17"/>
      <c r="C348" s="18">
        <v>0</v>
      </c>
      <c r="D348" s="19">
        <v>-0.06</v>
      </c>
      <c r="E348" s="19">
        <v>0</v>
      </c>
      <c r="F348" s="18">
        <v>-29400</v>
      </c>
      <c r="G348" s="18">
        <v>0</v>
      </c>
      <c r="H348" s="18">
        <v>-29400</v>
      </c>
      <c r="I348" s="18">
        <v>0</v>
      </c>
      <c r="J348" s="18">
        <v>-10231</v>
      </c>
      <c r="K348" s="18">
        <v>-294</v>
      </c>
      <c r="L348" s="18">
        <v>0</v>
      </c>
      <c r="M348" s="18">
        <v>0</v>
      </c>
      <c r="N348" s="20">
        <v>-39631</v>
      </c>
    </row>
    <row r="349" spans="1:14" x14ac:dyDescent="0.2">
      <c r="A349" s="16" t="s">
        <v>37</v>
      </c>
      <c r="B349" s="17"/>
      <c r="C349" s="18">
        <v>0</v>
      </c>
      <c r="D349" s="19">
        <v>0</v>
      </c>
      <c r="E349" s="19">
        <v>0</v>
      </c>
      <c r="F349" s="18">
        <v>0</v>
      </c>
      <c r="G349" s="18">
        <v>0</v>
      </c>
      <c r="H349" s="18">
        <v>0</v>
      </c>
      <c r="I349" s="18">
        <v>29400</v>
      </c>
      <c r="J349" s="18">
        <v>9937</v>
      </c>
      <c r="K349" s="18">
        <v>0</v>
      </c>
      <c r="L349" s="18">
        <v>0</v>
      </c>
      <c r="M349" s="18">
        <v>0</v>
      </c>
      <c r="N349" s="20">
        <v>39337</v>
      </c>
    </row>
    <row r="350" spans="1:14" x14ac:dyDescent="0.2">
      <c r="A350" s="16" t="s">
        <v>30</v>
      </c>
      <c r="B350" s="17">
        <v>7</v>
      </c>
      <c r="C350" s="18">
        <v>0</v>
      </c>
      <c r="D350" s="19">
        <v>0</v>
      </c>
      <c r="E350" s="19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252078</v>
      </c>
      <c r="N350" s="20">
        <v>252078</v>
      </c>
    </row>
    <row r="351" spans="1:14" x14ac:dyDescent="0.2">
      <c r="A351" s="16" t="s">
        <v>20</v>
      </c>
      <c r="B351" s="17">
        <v>8</v>
      </c>
      <c r="C351" s="18">
        <v>0</v>
      </c>
      <c r="D351" s="19">
        <v>0</v>
      </c>
      <c r="E351" s="19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712922</v>
      </c>
      <c r="N351" s="20">
        <v>712922</v>
      </c>
    </row>
    <row r="352" spans="1:14" x14ac:dyDescent="0.2">
      <c r="A352" s="16" t="s">
        <v>21</v>
      </c>
      <c r="B352" s="17">
        <v>544</v>
      </c>
      <c r="C352" s="18">
        <v>0</v>
      </c>
      <c r="D352" s="19">
        <v>0</v>
      </c>
      <c r="E352" s="19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122083</v>
      </c>
      <c r="N352" s="20">
        <v>122083</v>
      </c>
    </row>
    <row r="353" spans="1:14" x14ac:dyDescent="0.2">
      <c r="A353" s="16" t="s">
        <v>23</v>
      </c>
      <c r="B353" s="17"/>
      <c r="C353" s="18">
        <v>0</v>
      </c>
      <c r="D353" s="19">
        <v>0</v>
      </c>
      <c r="E353" s="19">
        <v>2.1800000000000002</v>
      </c>
      <c r="F353" s="18">
        <v>0</v>
      </c>
      <c r="G353" s="18">
        <v>851927</v>
      </c>
      <c r="H353" s="18">
        <v>851927</v>
      </c>
      <c r="I353" s="18">
        <v>0</v>
      </c>
      <c r="J353" s="18">
        <v>296470</v>
      </c>
      <c r="K353" s="18">
        <v>8519</v>
      </c>
      <c r="L353" s="18">
        <v>0</v>
      </c>
      <c r="M353" s="18">
        <v>0</v>
      </c>
      <c r="N353" s="20">
        <v>1148397</v>
      </c>
    </row>
    <row r="354" spans="1:14" x14ac:dyDescent="0.2">
      <c r="A354" s="16" t="s">
        <v>46</v>
      </c>
      <c r="B354" s="17"/>
      <c r="C354" s="18">
        <v>0</v>
      </c>
      <c r="D354" s="19">
        <v>16.988800000000001</v>
      </c>
      <c r="E354" s="19">
        <v>1.62</v>
      </c>
      <c r="F354" s="18">
        <v>10362310</v>
      </c>
      <c r="G354" s="18">
        <v>406782</v>
      </c>
      <c r="H354" s="18">
        <v>10769092</v>
      </c>
      <c r="I354" s="18">
        <v>0</v>
      </c>
      <c r="J354" s="18">
        <v>3747646</v>
      </c>
      <c r="K354" s="18">
        <v>107692</v>
      </c>
      <c r="L354" s="18">
        <v>130225</v>
      </c>
      <c r="M354" s="18">
        <v>0</v>
      </c>
      <c r="N354" s="20">
        <v>14646963</v>
      </c>
    </row>
    <row r="355" spans="1:14" x14ac:dyDescent="0.2">
      <c r="A355" s="16" t="s">
        <v>53</v>
      </c>
      <c r="B355" s="17"/>
      <c r="C355" s="18">
        <v>0</v>
      </c>
      <c r="D355" s="19">
        <v>0</v>
      </c>
      <c r="E355" s="19">
        <v>0</v>
      </c>
      <c r="F355" s="18">
        <v>60000</v>
      </c>
      <c r="G355" s="18">
        <v>0</v>
      </c>
      <c r="H355" s="18">
        <v>60000</v>
      </c>
      <c r="I355" s="18">
        <v>0</v>
      </c>
      <c r="J355" s="18">
        <v>20880</v>
      </c>
      <c r="K355" s="18">
        <v>600</v>
      </c>
      <c r="L355" s="18">
        <v>9000</v>
      </c>
      <c r="M355" s="18">
        <v>0</v>
      </c>
      <c r="N355" s="20">
        <v>89880</v>
      </c>
    </row>
    <row r="356" spans="1:14" x14ac:dyDescent="0.2">
      <c r="A356" s="11" t="s">
        <v>24</v>
      </c>
      <c r="B356" s="12"/>
      <c r="C356" s="13">
        <f>SUM(C348:C355)</f>
        <v>0</v>
      </c>
      <c r="D356" s="14">
        <f>SUM(D348:D355)</f>
        <v>16.928800000000003</v>
      </c>
      <c r="E356" s="14">
        <f>SUM(E348:E355)</f>
        <v>3.8000000000000003</v>
      </c>
      <c r="F356" s="13">
        <f>SUM(F348:F355)</f>
        <v>10392910</v>
      </c>
      <c r="G356" s="13">
        <f>SUM(G348:G355)</f>
        <v>1258709</v>
      </c>
      <c r="H356" s="13">
        <f>SUM(H348:H355)</f>
        <v>11651619</v>
      </c>
      <c r="I356" s="13">
        <f>SUM(I348:I355)</f>
        <v>29400</v>
      </c>
      <c r="J356" s="13">
        <f>SUM(J348:J355)</f>
        <v>4064702</v>
      </c>
      <c r="K356" s="13">
        <f>SUM(K348:K355)</f>
        <v>116517</v>
      </c>
      <c r="L356" s="13">
        <f>SUM(L348:L355)</f>
        <v>139225</v>
      </c>
      <c r="M356" s="13">
        <f>SUM(M348:M355)</f>
        <v>1087083</v>
      </c>
      <c r="N356" s="15">
        <f>SUM(N348:N355)</f>
        <v>16972029</v>
      </c>
    </row>
    <row r="357" spans="1:14" x14ac:dyDescent="0.2">
      <c r="A357" s="11" t="s">
        <v>54</v>
      </c>
      <c r="B357" s="12"/>
      <c r="C357" s="13"/>
      <c r="D357" s="14"/>
      <c r="E357" s="14"/>
      <c r="F357" s="13"/>
      <c r="G357" s="13"/>
      <c r="H357" s="13"/>
      <c r="I357" s="13"/>
      <c r="J357" s="13"/>
      <c r="K357" s="13"/>
      <c r="L357" s="13"/>
      <c r="M357" s="13"/>
      <c r="N357" s="15"/>
    </row>
    <row r="358" spans="1:14" x14ac:dyDescent="0.2">
      <c r="A358" s="16" t="s">
        <v>55</v>
      </c>
      <c r="B358" s="17"/>
      <c r="C358" s="18">
        <v>30</v>
      </c>
      <c r="D358" s="19">
        <v>0</v>
      </c>
      <c r="E358" s="19">
        <v>5.7099999999999998E-2</v>
      </c>
      <c r="F358" s="18">
        <v>0</v>
      </c>
      <c r="G358" s="18">
        <v>15475</v>
      </c>
      <c r="H358" s="18">
        <v>15475</v>
      </c>
      <c r="I358" s="18">
        <v>0</v>
      </c>
      <c r="J358" s="18">
        <v>5386</v>
      </c>
      <c r="K358" s="18">
        <v>155</v>
      </c>
      <c r="L358" s="18">
        <v>0</v>
      </c>
      <c r="M358" s="18">
        <v>0</v>
      </c>
      <c r="N358" s="20">
        <v>20861</v>
      </c>
    </row>
    <row r="359" spans="1:14" x14ac:dyDescent="0.2">
      <c r="A359" s="16" t="s">
        <v>56</v>
      </c>
      <c r="B359" s="17"/>
      <c r="C359" s="18">
        <v>0</v>
      </c>
      <c r="D359" s="19">
        <v>2.8203999999999998</v>
      </c>
      <c r="E359" s="19">
        <v>0</v>
      </c>
      <c r="F359" s="18">
        <v>1318548</v>
      </c>
      <c r="G359" s="18">
        <v>0</v>
      </c>
      <c r="H359" s="18">
        <v>1318548</v>
      </c>
      <c r="I359" s="18">
        <v>0</v>
      </c>
      <c r="J359" s="18">
        <v>458854</v>
      </c>
      <c r="K359" s="18">
        <v>13185</v>
      </c>
      <c r="L359" s="18">
        <v>0</v>
      </c>
      <c r="M359" s="18">
        <v>0</v>
      </c>
      <c r="N359" s="20">
        <v>1777402</v>
      </c>
    </row>
    <row r="360" spans="1:14" x14ac:dyDescent="0.2">
      <c r="A360" s="11" t="s">
        <v>24</v>
      </c>
      <c r="B360" s="12"/>
      <c r="C360" s="13">
        <f>SUM(C358:C359)</f>
        <v>30</v>
      </c>
      <c r="D360" s="14">
        <f>SUM(D358:D359)</f>
        <v>2.8203999999999998</v>
      </c>
      <c r="E360" s="14">
        <f>SUM(E358:E359)</f>
        <v>5.7099999999999998E-2</v>
      </c>
      <c r="F360" s="13">
        <f>SUM(F358:F359)</f>
        <v>1318548</v>
      </c>
      <c r="G360" s="13">
        <f>SUM(G358:G359)</f>
        <v>15475</v>
      </c>
      <c r="H360" s="13">
        <f>SUM(H358:H359)</f>
        <v>1334023</v>
      </c>
      <c r="I360" s="13">
        <f>SUM(I358:I359)</f>
        <v>0</v>
      </c>
      <c r="J360" s="13">
        <f>SUM(J358:J359)</f>
        <v>464240</v>
      </c>
      <c r="K360" s="13">
        <f>SUM(K358:K359)</f>
        <v>13340</v>
      </c>
      <c r="L360" s="13">
        <f>SUM(L358:L359)</f>
        <v>0</v>
      </c>
      <c r="M360" s="13">
        <f>SUM(M358:M359)</f>
        <v>0</v>
      </c>
      <c r="N360" s="15">
        <f>SUM(N358:N359)</f>
        <v>1798263</v>
      </c>
    </row>
    <row r="361" spans="1:14" x14ac:dyDescent="0.2">
      <c r="A361" s="11" t="s">
        <v>68</v>
      </c>
      <c r="B361" s="12"/>
      <c r="C361" s="13"/>
      <c r="D361" s="14"/>
      <c r="E361" s="14"/>
      <c r="F361" s="13"/>
      <c r="G361" s="13"/>
      <c r="H361" s="13"/>
      <c r="I361" s="13"/>
      <c r="J361" s="13"/>
      <c r="K361" s="13"/>
      <c r="L361" s="13"/>
      <c r="M361" s="13"/>
      <c r="N361" s="15"/>
    </row>
    <row r="362" spans="1:14" x14ac:dyDescent="0.2">
      <c r="A362" s="16" t="s">
        <v>69</v>
      </c>
      <c r="B362" s="17"/>
      <c r="C362" s="18">
        <v>217</v>
      </c>
      <c r="D362" s="19">
        <v>2.7124999999999999</v>
      </c>
      <c r="E362" s="19">
        <v>0.24379999999999999</v>
      </c>
      <c r="F362" s="18">
        <v>1653345</v>
      </c>
      <c r="G362" s="18">
        <v>90860</v>
      </c>
      <c r="H362" s="18">
        <v>1744205</v>
      </c>
      <c r="I362" s="18">
        <v>0</v>
      </c>
      <c r="J362" s="18">
        <v>606983</v>
      </c>
      <c r="K362" s="18">
        <v>17442</v>
      </c>
      <c r="L362" s="18">
        <v>6510</v>
      </c>
      <c r="M362" s="18">
        <v>0</v>
      </c>
      <c r="N362" s="20">
        <v>2357698</v>
      </c>
    </row>
    <row r="363" spans="1:14" x14ac:dyDescent="0.2">
      <c r="A363" s="11" t="s">
        <v>24</v>
      </c>
      <c r="B363" s="12"/>
      <c r="C363" s="13">
        <f>SUM(C362:C362)</f>
        <v>217</v>
      </c>
      <c r="D363" s="14">
        <f>SUM(D362:D362)</f>
        <v>2.7124999999999999</v>
      </c>
      <c r="E363" s="14">
        <f>SUM(E362:E362)</f>
        <v>0.24379999999999999</v>
      </c>
      <c r="F363" s="13">
        <f>SUM(F362:F362)</f>
        <v>1653345</v>
      </c>
      <c r="G363" s="13">
        <f>SUM(G362:G362)</f>
        <v>90860</v>
      </c>
      <c r="H363" s="13">
        <f>SUM(H362:H362)</f>
        <v>1744205</v>
      </c>
      <c r="I363" s="13">
        <f>SUM(I362:I362)</f>
        <v>0</v>
      </c>
      <c r="J363" s="13">
        <f>SUM(J362:J362)</f>
        <v>606983</v>
      </c>
      <c r="K363" s="13">
        <f>SUM(K362:K362)</f>
        <v>17442</v>
      </c>
      <c r="L363" s="13">
        <f>SUM(L362:L362)</f>
        <v>6510</v>
      </c>
      <c r="M363" s="13">
        <f>SUM(M362:M362)</f>
        <v>0</v>
      </c>
      <c r="N363" s="15">
        <f>SUM(N362:N362)</f>
        <v>2357698</v>
      </c>
    </row>
    <row r="364" spans="1:14" x14ac:dyDescent="0.2">
      <c r="A364" s="6" t="s">
        <v>118</v>
      </c>
      <c r="B364" s="7"/>
      <c r="C364" s="8">
        <f>C356+C360+C363</f>
        <v>247</v>
      </c>
      <c r="D364" s="9">
        <f>D356+D360+D363</f>
        <v>22.4617</v>
      </c>
      <c r="E364" s="9">
        <f>E356+E360+E363</f>
        <v>4.1009000000000002</v>
      </c>
      <c r="F364" s="8">
        <f>F356+F360+F363</f>
        <v>13364803</v>
      </c>
      <c r="G364" s="8">
        <f>G356+G360+G363</f>
        <v>1365044</v>
      </c>
      <c r="H364" s="8">
        <f>H356+H360+H363</f>
        <v>14729847</v>
      </c>
      <c r="I364" s="8">
        <f>I356+I360+I363</f>
        <v>29400</v>
      </c>
      <c r="J364" s="8">
        <f>J356+J360+J363</f>
        <v>5135925</v>
      </c>
      <c r="K364" s="8">
        <f>K356+K360+K363</f>
        <v>147299</v>
      </c>
      <c r="L364" s="8">
        <f>L356+L360+L363</f>
        <v>145735</v>
      </c>
      <c r="M364" s="8">
        <f>M356+M360+M363</f>
        <v>1087083</v>
      </c>
      <c r="N364" s="10">
        <f>N356+N360+N363</f>
        <v>21127990</v>
      </c>
    </row>
    <row r="365" spans="1:14" x14ac:dyDescent="0.2">
      <c r="A365" s="16"/>
      <c r="B365" s="17"/>
      <c r="C365" s="18"/>
      <c r="D365" s="19"/>
      <c r="E365" s="19"/>
      <c r="F365" s="18"/>
      <c r="G365" s="18"/>
      <c r="H365" s="18"/>
      <c r="I365" s="18"/>
      <c r="J365" s="18"/>
      <c r="K365" s="18"/>
      <c r="L365" s="18"/>
      <c r="M365" s="18"/>
      <c r="N365" s="20"/>
    </row>
    <row r="366" spans="1:14" x14ac:dyDescent="0.2">
      <c r="A366" s="6" t="s">
        <v>119</v>
      </c>
      <c r="B366" s="7"/>
      <c r="C366" s="8"/>
      <c r="D366" s="9"/>
      <c r="E366" s="9"/>
      <c r="F366" s="8"/>
      <c r="G366" s="8"/>
      <c r="H366" s="8"/>
      <c r="I366" s="8"/>
      <c r="J366" s="8"/>
      <c r="K366" s="8"/>
      <c r="L366" s="8"/>
      <c r="M366" s="8"/>
      <c r="N366" s="10"/>
    </row>
    <row r="367" spans="1:14" x14ac:dyDescent="0.2">
      <c r="A367" s="6" t="s">
        <v>120</v>
      </c>
      <c r="B367" s="7" t="s">
        <v>6</v>
      </c>
      <c r="C367" s="8" t="s">
        <v>7</v>
      </c>
      <c r="D367" s="9" t="s">
        <v>8</v>
      </c>
      <c r="E367" s="9" t="s">
        <v>9</v>
      </c>
      <c r="F367" s="8" t="s">
        <v>10</v>
      </c>
      <c r="G367" s="8" t="s">
        <v>11</v>
      </c>
      <c r="H367" s="8" t="s">
        <v>12</v>
      </c>
      <c r="I367" s="8" t="s">
        <v>13</v>
      </c>
      <c r="J367" s="8" t="s">
        <v>14</v>
      </c>
      <c r="K367" s="8" t="s">
        <v>15</v>
      </c>
      <c r="L367" s="8" t="s">
        <v>16</v>
      </c>
      <c r="M367" s="8" t="s">
        <v>17</v>
      </c>
      <c r="N367" s="10" t="s">
        <v>18</v>
      </c>
    </row>
    <row r="368" spans="1:14" x14ac:dyDescent="0.2">
      <c r="A368" s="11" t="s">
        <v>44</v>
      </c>
      <c r="B368" s="12"/>
      <c r="C368" s="13"/>
      <c r="D368" s="14"/>
      <c r="E368" s="14"/>
      <c r="F368" s="13"/>
      <c r="G368" s="13"/>
      <c r="H368" s="13"/>
      <c r="I368" s="13"/>
      <c r="J368" s="13"/>
      <c r="K368" s="13"/>
      <c r="L368" s="13"/>
      <c r="M368" s="13"/>
      <c r="N368" s="15"/>
    </row>
    <row r="369" spans="1:14" x14ac:dyDescent="0.2">
      <c r="A369" s="16" t="s">
        <v>36</v>
      </c>
      <c r="B369" s="17"/>
      <c r="C369" s="18">
        <v>0</v>
      </c>
      <c r="D369" s="19">
        <v>-7.0000000000000007E-2</v>
      </c>
      <c r="E369" s="19">
        <v>0</v>
      </c>
      <c r="F369" s="18">
        <v>-33600</v>
      </c>
      <c r="G369" s="18">
        <v>0</v>
      </c>
      <c r="H369" s="18">
        <v>-33600</v>
      </c>
      <c r="I369" s="18">
        <v>0</v>
      </c>
      <c r="J369" s="18">
        <v>-11693</v>
      </c>
      <c r="K369" s="18">
        <v>-336</v>
      </c>
      <c r="L369" s="18">
        <v>0</v>
      </c>
      <c r="M369" s="18">
        <v>0</v>
      </c>
      <c r="N369" s="20">
        <v>-45293</v>
      </c>
    </row>
    <row r="370" spans="1:14" x14ac:dyDescent="0.2">
      <c r="A370" s="16" t="s">
        <v>37</v>
      </c>
      <c r="B370" s="17"/>
      <c r="C370" s="18">
        <v>0</v>
      </c>
      <c r="D370" s="19">
        <v>0</v>
      </c>
      <c r="E370" s="19">
        <v>0</v>
      </c>
      <c r="F370" s="18">
        <v>0</v>
      </c>
      <c r="G370" s="18">
        <v>0</v>
      </c>
      <c r="H370" s="18">
        <v>0</v>
      </c>
      <c r="I370" s="18">
        <v>33600</v>
      </c>
      <c r="J370" s="18">
        <v>11357</v>
      </c>
      <c r="K370" s="18">
        <v>0</v>
      </c>
      <c r="L370" s="18">
        <v>0</v>
      </c>
      <c r="M370" s="18">
        <v>0</v>
      </c>
      <c r="N370" s="20">
        <v>44957</v>
      </c>
    </row>
    <row r="371" spans="1:14" x14ac:dyDescent="0.2">
      <c r="A371" s="16" t="s">
        <v>30</v>
      </c>
      <c r="B371" s="17">
        <v>7</v>
      </c>
      <c r="C371" s="18">
        <v>0</v>
      </c>
      <c r="D371" s="19">
        <v>0</v>
      </c>
      <c r="E371" s="19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34000</v>
      </c>
      <c r="N371" s="20">
        <v>34000</v>
      </c>
    </row>
    <row r="372" spans="1:14" x14ac:dyDescent="0.2">
      <c r="A372" s="16" t="s">
        <v>20</v>
      </c>
      <c r="B372" s="17">
        <v>8</v>
      </c>
      <c r="C372" s="18">
        <v>0</v>
      </c>
      <c r="D372" s="19">
        <v>0</v>
      </c>
      <c r="E372" s="19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817000</v>
      </c>
      <c r="N372" s="20">
        <v>817000</v>
      </c>
    </row>
    <row r="373" spans="1:14" x14ac:dyDescent="0.2">
      <c r="A373" s="16" t="s">
        <v>21</v>
      </c>
      <c r="B373" s="17">
        <v>544</v>
      </c>
      <c r="C373" s="18">
        <v>0</v>
      </c>
      <c r="D373" s="19">
        <v>0</v>
      </c>
      <c r="E373" s="19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375560</v>
      </c>
      <c r="N373" s="20">
        <v>375560</v>
      </c>
    </row>
    <row r="374" spans="1:14" x14ac:dyDescent="0.2">
      <c r="A374" s="16" t="s">
        <v>45</v>
      </c>
      <c r="B374" s="17"/>
      <c r="C374" s="18">
        <v>0</v>
      </c>
      <c r="D374" s="19">
        <v>0</v>
      </c>
      <c r="E374" s="19">
        <v>0.8</v>
      </c>
      <c r="F374" s="18">
        <v>0</v>
      </c>
      <c r="G374" s="18">
        <v>211766</v>
      </c>
      <c r="H374" s="18">
        <v>211766</v>
      </c>
      <c r="I374" s="18">
        <v>0</v>
      </c>
      <c r="J374" s="18">
        <v>73695</v>
      </c>
      <c r="K374" s="18">
        <v>2118</v>
      </c>
      <c r="L374" s="18">
        <v>0</v>
      </c>
      <c r="M374" s="18">
        <v>0</v>
      </c>
      <c r="N374" s="20">
        <v>285461</v>
      </c>
    </row>
    <row r="375" spans="1:14" x14ac:dyDescent="0.2">
      <c r="A375" s="16" t="s">
        <v>23</v>
      </c>
      <c r="B375" s="17"/>
      <c r="C375" s="18">
        <v>0</v>
      </c>
      <c r="D375" s="19">
        <v>0</v>
      </c>
      <c r="E375" s="19">
        <v>2.1800000000000002</v>
      </c>
      <c r="F375" s="18">
        <v>0</v>
      </c>
      <c r="G375" s="18">
        <v>851927</v>
      </c>
      <c r="H375" s="18">
        <v>851927</v>
      </c>
      <c r="I375" s="18">
        <v>0</v>
      </c>
      <c r="J375" s="18">
        <v>296470</v>
      </c>
      <c r="K375" s="18">
        <v>8519</v>
      </c>
      <c r="L375" s="18">
        <v>0</v>
      </c>
      <c r="M375" s="18">
        <v>0</v>
      </c>
      <c r="N375" s="20">
        <v>1148397</v>
      </c>
    </row>
    <row r="376" spans="1:14" x14ac:dyDescent="0.2">
      <c r="A376" s="16" t="s">
        <v>46</v>
      </c>
      <c r="B376" s="17"/>
      <c r="C376" s="18">
        <v>0</v>
      </c>
      <c r="D376" s="19">
        <v>22.732399999999998</v>
      </c>
      <c r="E376" s="19">
        <v>1.62</v>
      </c>
      <c r="F376" s="18">
        <v>13011950</v>
      </c>
      <c r="G376" s="18">
        <v>406782</v>
      </c>
      <c r="H376" s="18">
        <v>13418732</v>
      </c>
      <c r="I376" s="18">
        <v>0</v>
      </c>
      <c r="J376" s="18">
        <v>4669720</v>
      </c>
      <c r="K376" s="18">
        <v>134188</v>
      </c>
      <c r="L376" s="18">
        <v>104515</v>
      </c>
      <c r="M376" s="18">
        <v>0</v>
      </c>
      <c r="N376" s="20">
        <v>18192967</v>
      </c>
    </row>
    <row r="377" spans="1:14" x14ac:dyDescent="0.2">
      <c r="A377" s="11" t="s">
        <v>24</v>
      </c>
      <c r="B377" s="12"/>
      <c r="C377" s="13">
        <f>SUM(C369:C376)</f>
        <v>0</v>
      </c>
      <c r="D377" s="14">
        <f>SUM(D369:D376)</f>
        <v>22.662399999999998</v>
      </c>
      <c r="E377" s="14">
        <f>SUM(E369:E376)</f>
        <v>4.6000000000000005</v>
      </c>
      <c r="F377" s="13">
        <f>SUM(F369:F376)</f>
        <v>12978350</v>
      </c>
      <c r="G377" s="13">
        <f>SUM(G369:G376)</f>
        <v>1470475</v>
      </c>
      <c r="H377" s="13">
        <f>SUM(H369:H376)</f>
        <v>14448825</v>
      </c>
      <c r="I377" s="13">
        <f>SUM(I369:I376)</f>
        <v>33600</v>
      </c>
      <c r="J377" s="13">
        <f>SUM(J369:J376)</f>
        <v>5039549</v>
      </c>
      <c r="K377" s="13">
        <f>SUM(K369:K376)</f>
        <v>144489</v>
      </c>
      <c r="L377" s="13">
        <f>SUM(L369:L376)</f>
        <v>104515</v>
      </c>
      <c r="M377" s="13">
        <f>SUM(M369:M376)</f>
        <v>1226560</v>
      </c>
      <c r="N377" s="15">
        <f>SUM(N369:N376)</f>
        <v>20853049</v>
      </c>
    </row>
    <row r="378" spans="1:14" x14ac:dyDescent="0.2">
      <c r="A378" s="11" t="s">
        <v>25</v>
      </c>
      <c r="B378" s="12"/>
      <c r="C378" s="13"/>
      <c r="D378" s="14"/>
      <c r="E378" s="14"/>
      <c r="F378" s="13"/>
      <c r="G378" s="13"/>
      <c r="H378" s="13"/>
      <c r="I378" s="13"/>
      <c r="J378" s="13"/>
      <c r="K378" s="13"/>
      <c r="L378" s="13"/>
      <c r="M378" s="13"/>
      <c r="N378" s="15"/>
    </row>
    <row r="379" spans="1:14" x14ac:dyDescent="0.2">
      <c r="A379" s="16" t="s">
        <v>76</v>
      </c>
      <c r="B379" s="17"/>
      <c r="C379" s="18">
        <v>29</v>
      </c>
      <c r="D379" s="19">
        <v>0</v>
      </c>
      <c r="E379" s="19">
        <v>0.26729999999999998</v>
      </c>
      <c r="F379" s="18">
        <v>0</v>
      </c>
      <c r="G379" s="18">
        <v>82176</v>
      </c>
      <c r="H379" s="18">
        <v>82176</v>
      </c>
      <c r="I379" s="18">
        <v>0</v>
      </c>
      <c r="J379" s="18">
        <v>28598</v>
      </c>
      <c r="K379" s="18">
        <v>822</v>
      </c>
      <c r="L379" s="18">
        <v>580</v>
      </c>
      <c r="M379" s="18">
        <v>0</v>
      </c>
      <c r="N379" s="20">
        <v>111354</v>
      </c>
    </row>
    <row r="380" spans="1:14" x14ac:dyDescent="0.2">
      <c r="A380" s="16" t="s">
        <v>76</v>
      </c>
      <c r="B380" s="17"/>
      <c r="C380" s="18">
        <v>17</v>
      </c>
      <c r="D380" s="19">
        <v>0</v>
      </c>
      <c r="E380" s="19">
        <v>0.15670000000000001</v>
      </c>
      <c r="F380" s="18">
        <v>0</v>
      </c>
      <c r="G380" s="18">
        <v>48174</v>
      </c>
      <c r="H380" s="18">
        <v>48174</v>
      </c>
      <c r="I380" s="18">
        <v>0</v>
      </c>
      <c r="J380" s="18">
        <v>16765</v>
      </c>
      <c r="K380" s="18">
        <v>482</v>
      </c>
      <c r="L380" s="18">
        <v>340</v>
      </c>
      <c r="M380" s="18">
        <v>0</v>
      </c>
      <c r="N380" s="20">
        <v>65279</v>
      </c>
    </row>
    <row r="381" spans="1:14" x14ac:dyDescent="0.2">
      <c r="A381" s="11" t="s">
        <v>24</v>
      </c>
      <c r="B381" s="12"/>
      <c r="C381" s="13">
        <f>SUM(C379:C380)</f>
        <v>46</v>
      </c>
      <c r="D381" s="14">
        <f>SUM(D379:D380)</f>
        <v>0</v>
      </c>
      <c r="E381" s="14">
        <f>SUM(E379:E380)</f>
        <v>0.42399999999999999</v>
      </c>
      <c r="F381" s="13">
        <f>SUM(F379:F380)</f>
        <v>0</v>
      </c>
      <c r="G381" s="13">
        <f>SUM(G379:G380)</f>
        <v>130350</v>
      </c>
      <c r="H381" s="13">
        <f>SUM(H379:H380)</f>
        <v>130350</v>
      </c>
      <c r="I381" s="13">
        <f>SUM(I379:I380)</f>
        <v>0</v>
      </c>
      <c r="J381" s="13">
        <f>SUM(J379:J380)</f>
        <v>45363</v>
      </c>
      <c r="K381" s="13">
        <f>SUM(K379:K380)</f>
        <v>1304</v>
      </c>
      <c r="L381" s="13">
        <f>SUM(L379:L380)</f>
        <v>920</v>
      </c>
      <c r="M381" s="13">
        <f>SUM(M379:M380)</f>
        <v>0</v>
      </c>
      <c r="N381" s="15">
        <f>SUM(N379:N380)</f>
        <v>176633</v>
      </c>
    </row>
    <row r="382" spans="1:14" x14ac:dyDescent="0.2">
      <c r="A382" s="11" t="s">
        <v>54</v>
      </c>
      <c r="B382" s="12"/>
      <c r="C382" s="13"/>
      <c r="D382" s="14"/>
      <c r="E382" s="14"/>
      <c r="F382" s="13"/>
      <c r="G382" s="13"/>
      <c r="H382" s="13"/>
      <c r="I382" s="13"/>
      <c r="J382" s="13"/>
      <c r="K382" s="13"/>
      <c r="L382" s="13"/>
      <c r="M382" s="13"/>
      <c r="N382" s="15"/>
    </row>
    <row r="383" spans="1:14" x14ac:dyDescent="0.2">
      <c r="A383" s="16" t="s">
        <v>55</v>
      </c>
      <c r="B383" s="17"/>
      <c r="C383" s="18">
        <v>31</v>
      </c>
      <c r="D383" s="19">
        <v>0</v>
      </c>
      <c r="E383" s="19">
        <v>5.8999999999999997E-2</v>
      </c>
      <c r="F383" s="18">
        <v>0</v>
      </c>
      <c r="G383" s="18">
        <v>15989</v>
      </c>
      <c r="H383" s="18">
        <v>15989</v>
      </c>
      <c r="I383" s="18">
        <v>0</v>
      </c>
      <c r="J383" s="18">
        <v>5564</v>
      </c>
      <c r="K383" s="18">
        <v>160</v>
      </c>
      <c r="L383" s="18">
        <v>0</v>
      </c>
      <c r="M383" s="18">
        <v>0</v>
      </c>
      <c r="N383" s="20">
        <v>21553</v>
      </c>
    </row>
    <row r="384" spans="1:14" x14ac:dyDescent="0.2">
      <c r="A384" s="16" t="s">
        <v>55</v>
      </c>
      <c r="B384" s="17"/>
      <c r="C384" s="18">
        <v>18</v>
      </c>
      <c r="D384" s="19">
        <v>0</v>
      </c>
      <c r="E384" s="19">
        <v>3.4299999999999997E-2</v>
      </c>
      <c r="F384" s="18">
        <v>0</v>
      </c>
      <c r="G384" s="18">
        <v>9296</v>
      </c>
      <c r="H384" s="18">
        <v>9296</v>
      </c>
      <c r="I384" s="18">
        <v>0</v>
      </c>
      <c r="J384" s="18">
        <v>3235</v>
      </c>
      <c r="K384" s="18">
        <v>93</v>
      </c>
      <c r="L384" s="18">
        <v>0</v>
      </c>
      <c r="M384" s="18">
        <v>0</v>
      </c>
      <c r="N384" s="20">
        <v>12531</v>
      </c>
    </row>
    <row r="385" spans="1:14" x14ac:dyDescent="0.2">
      <c r="A385" s="16" t="s">
        <v>56</v>
      </c>
      <c r="B385" s="17"/>
      <c r="C385" s="18">
        <v>0</v>
      </c>
      <c r="D385" s="19">
        <v>8.2606000000000002</v>
      </c>
      <c r="E385" s="19">
        <v>0</v>
      </c>
      <c r="F385" s="18">
        <v>3770247</v>
      </c>
      <c r="G385" s="18">
        <v>0</v>
      </c>
      <c r="H385" s="18">
        <v>3770247</v>
      </c>
      <c r="I385" s="18">
        <v>0</v>
      </c>
      <c r="J385" s="18">
        <v>1312045</v>
      </c>
      <c r="K385" s="18">
        <v>37702</v>
      </c>
      <c r="L385" s="18">
        <v>0</v>
      </c>
      <c r="M385" s="18">
        <v>0</v>
      </c>
      <c r="N385" s="20">
        <v>5082292</v>
      </c>
    </row>
    <row r="386" spans="1:14" x14ac:dyDescent="0.2">
      <c r="A386" s="11" t="s">
        <v>24</v>
      </c>
      <c r="B386" s="12"/>
      <c r="C386" s="13">
        <f>SUM(C383:C385)</f>
        <v>49</v>
      </c>
      <c r="D386" s="14">
        <f>SUM(D383:D385)</f>
        <v>8.2606000000000002</v>
      </c>
      <c r="E386" s="14">
        <f>SUM(E383:E385)</f>
        <v>9.3299999999999994E-2</v>
      </c>
      <c r="F386" s="13">
        <f>SUM(F383:F385)</f>
        <v>3770247</v>
      </c>
      <c r="G386" s="13">
        <f>SUM(G383:G385)</f>
        <v>25285</v>
      </c>
      <c r="H386" s="13">
        <f>SUM(H383:H385)</f>
        <v>3795532</v>
      </c>
      <c r="I386" s="13">
        <f>SUM(I383:I385)</f>
        <v>0</v>
      </c>
      <c r="J386" s="13">
        <f>SUM(J383:J385)</f>
        <v>1320844</v>
      </c>
      <c r="K386" s="13">
        <f>SUM(K383:K385)</f>
        <v>37955</v>
      </c>
      <c r="L386" s="13">
        <f>SUM(L383:L385)</f>
        <v>0</v>
      </c>
      <c r="M386" s="13">
        <f>SUM(M383:M385)</f>
        <v>0</v>
      </c>
      <c r="N386" s="15">
        <f>SUM(N383:N385)</f>
        <v>5116376</v>
      </c>
    </row>
    <row r="387" spans="1:14" x14ac:dyDescent="0.2">
      <c r="A387" s="6" t="s">
        <v>121</v>
      </c>
      <c r="B387" s="7"/>
      <c r="C387" s="8">
        <f>C377+C381+C386</f>
        <v>95</v>
      </c>
      <c r="D387" s="9">
        <f>D377+D381+D386</f>
        <v>30.922999999999998</v>
      </c>
      <c r="E387" s="9">
        <f>E377+E381+E386</f>
        <v>5.1173000000000011</v>
      </c>
      <c r="F387" s="8">
        <f>F377+F381+F386</f>
        <v>16748597</v>
      </c>
      <c r="G387" s="8">
        <f>G377+G381+G386</f>
        <v>1626110</v>
      </c>
      <c r="H387" s="8">
        <f>H377+H381+H386</f>
        <v>18374707</v>
      </c>
      <c r="I387" s="8">
        <f>I377+I381+I386</f>
        <v>33600</v>
      </c>
      <c r="J387" s="8">
        <f>J377+J381+J386</f>
        <v>6405756</v>
      </c>
      <c r="K387" s="8">
        <f>K377+K381+K386</f>
        <v>183748</v>
      </c>
      <c r="L387" s="8">
        <f>L377+L381+L386</f>
        <v>105435</v>
      </c>
      <c r="M387" s="8">
        <f>M377+M381+M386</f>
        <v>1226560</v>
      </c>
      <c r="N387" s="10">
        <f>N377+N381+N386</f>
        <v>26146058</v>
      </c>
    </row>
    <row r="388" spans="1:14" x14ac:dyDescent="0.2">
      <c r="A388" s="16"/>
      <c r="B388" s="17"/>
      <c r="C388" s="18"/>
      <c r="D388" s="19"/>
      <c r="E388" s="19"/>
      <c r="F388" s="18"/>
      <c r="G388" s="18"/>
      <c r="H388" s="18"/>
      <c r="I388" s="18"/>
      <c r="J388" s="18"/>
      <c r="K388" s="18"/>
      <c r="L388" s="18"/>
      <c r="M388" s="18"/>
      <c r="N388" s="20"/>
    </row>
    <row r="389" spans="1:14" x14ac:dyDescent="0.2">
      <c r="A389" s="6" t="s">
        <v>122</v>
      </c>
      <c r="B389" s="7"/>
      <c r="C389" s="8"/>
      <c r="D389" s="9"/>
      <c r="E389" s="9"/>
      <c r="F389" s="8"/>
      <c r="G389" s="8"/>
      <c r="H389" s="8"/>
      <c r="I389" s="8"/>
      <c r="J389" s="8"/>
      <c r="K389" s="8"/>
      <c r="L389" s="8"/>
      <c r="M389" s="8"/>
      <c r="N389" s="10"/>
    </row>
    <row r="390" spans="1:14" x14ac:dyDescent="0.2">
      <c r="A390" s="6" t="s">
        <v>123</v>
      </c>
      <c r="B390" s="7" t="s">
        <v>6</v>
      </c>
      <c r="C390" s="8" t="s">
        <v>7</v>
      </c>
      <c r="D390" s="9" t="s">
        <v>8</v>
      </c>
      <c r="E390" s="9" t="s">
        <v>9</v>
      </c>
      <c r="F390" s="8" t="s">
        <v>10</v>
      </c>
      <c r="G390" s="8" t="s">
        <v>11</v>
      </c>
      <c r="H390" s="8" t="s">
        <v>12</v>
      </c>
      <c r="I390" s="8" t="s">
        <v>13</v>
      </c>
      <c r="J390" s="8" t="s">
        <v>14</v>
      </c>
      <c r="K390" s="8" t="s">
        <v>15</v>
      </c>
      <c r="L390" s="8" t="s">
        <v>16</v>
      </c>
      <c r="M390" s="8" t="s">
        <v>17</v>
      </c>
      <c r="N390" s="10" t="s">
        <v>18</v>
      </c>
    </row>
    <row r="391" spans="1:14" x14ac:dyDescent="0.2">
      <c r="A391" s="11" t="s">
        <v>19</v>
      </c>
      <c r="B391" s="12"/>
      <c r="C391" s="13"/>
      <c r="D391" s="14"/>
      <c r="E391" s="14"/>
      <c r="F391" s="13"/>
      <c r="G391" s="13"/>
      <c r="H391" s="13"/>
      <c r="I391" s="13"/>
      <c r="J391" s="13"/>
      <c r="K391" s="13"/>
      <c r="L391" s="13"/>
      <c r="M391" s="13"/>
      <c r="N391" s="15"/>
    </row>
    <row r="392" spans="1:14" x14ac:dyDescent="0.2">
      <c r="A392" s="16" t="s">
        <v>22</v>
      </c>
      <c r="B392" s="17"/>
      <c r="C392" s="18">
        <v>0</v>
      </c>
      <c r="D392" s="19">
        <v>1</v>
      </c>
      <c r="E392" s="19">
        <v>3.5999999999999997E-2</v>
      </c>
      <c r="F392" s="18">
        <v>589848</v>
      </c>
      <c r="G392" s="18">
        <v>8550</v>
      </c>
      <c r="H392" s="18">
        <v>598398</v>
      </c>
      <c r="I392" s="18">
        <v>0</v>
      </c>
      <c r="J392" s="18">
        <v>208243</v>
      </c>
      <c r="K392" s="18">
        <v>5984</v>
      </c>
      <c r="L392" s="18">
        <v>3600</v>
      </c>
      <c r="M392" s="18">
        <v>0</v>
      </c>
      <c r="N392" s="20">
        <v>810241</v>
      </c>
    </row>
    <row r="393" spans="1:14" x14ac:dyDescent="0.2">
      <c r="A393" s="11" t="s">
        <v>24</v>
      </c>
      <c r="B393" s="12"/>
      <c r="C393" s="13">
        <f>SUM(C392:C392)</f>
        <v>0</v>
      </c>
      <c r="D393" s="14">
        <f>SUM(D392:D392)</f>
        <v>1</v>
      </c>
      <c r="E393" s="14">
        <f>SUM(E392:E392)</f>
        <v>3.5999999999999997E-2</v>
      </c>
      <c r="F393" s="13">
        <f>SUM(F392:F392)</f>
        <v>589848</v>
      </c>
      <c r="G393" s="13">
        <f>SUM(G392:G392)</f>
        <v>8550</v>
      </c>
      <c r="H393" s="13">
        <f>SUM(H392:H392)</f>
        <v>598398</v>
      </c>
      <c r="I393" s="13">
        <f>SUM(I392:I392)</f>
        <v>0</v>
      </c>
      <c r="J393" s="13">
        <f>SUM(J392:J392)</f>
        <v>208243</v>
      </c>
      <c r="K393" s="13">
        <f>SUM(K392:K392)</f>
        <v>5984</v>
      </c>
      <c r="L393" s="13">
        <f>SUM(L392:L392)</f>
        <v>3600</v>
      </c>
      <c r="M393" s="13">
        <f>SUM(M392:M392)</f>
        <v>0</v>
      </c>
      <c r="N393" s="15">
        <f>SUM(N392:N392)</f>
        <v>810241</v>
      </c>
    </row>
    <row r="394" spans="1:14" x14ac:dyDescent="0.2">
      <c r="A394" s="11" t="s">
        <v>44</v>
      </c>
      <c r="B394" s="12"/>
      <c r="C394" s="13"/>
      <c r="D394" s="14"/>
      <c r="E394" s="14"/>
      <c r="F394" s="13"/>
      <c r="G394" s="13"/>
      <c r="H394" s="13"/>
      <c r="I394" s="13"/>
      <c r="J394" s="13"/>
      <c r="K394" s="13"/>
      <c r="L394" s="13"/>
      <c r="M394" s="13"/>
      <c r="N394" s="15"/>
    </row>
    <row r="395" spans="1:14" x14ac:dyDescent="0.2">
      <c r="A395" s="16" t="s">
        <v>36</v>
      </c>
      <c r="B395" s="17"/>
      <c r="C395" s="18">
        <v>0</v>
      </c>
      <c r="D395" s="19">
        <v>-7.0000000000000007E-2</v>
      </c>
      <c r="E395" s="19">
        <v>0</v>
      </c>
      <c r="F395" s="18">
        <v>-33600</v>
      </c>
      <c r="G395" s="18">
        <v>0</v>
      </c>
      <c r="H395" s="18">
        <v>-33600</v>
      </c>
      <c r="I395" s="18">
        <v>0</v>
      </c>
      <c r="J395" s="18">
        <v>-11693</v>
      </c>
      <c r="K395" s="18">
        <v>-336</v>
      </c>
      <c r="L395" s="18">
        <v>0</v>
      </c>
      <c r="M395" s="18">
        <v>0</v>
      </c>
      <c r="N395" s="20">
        <v>-45293</v>
      </c>
    </row>
    <row r="396" spans="1:14" x14ac:dyDescent="0.2">
      <c r="A396" s="16" t="s">
        <v>37</v>
      </c>
      <c r="B396" s="17"/>
      <c r="C396" s="18">
        <v>0</v>
      </c>
      <c r="D396" s="19">
        <v>0</v>
      </c>
      <c r="E396" s="19">
        <v>0</v>
      </c>
      <c r="F396" s="18">
        <v>0</v>
      </c>
      <c r="G396" s="18">
        <v>0</v>
      </c>
      <c r="H396" s="18">
        <v>0</v>
      </c>
      <c r="I396" s="18">
        <v>33600</v>
      </c>
      <c r="J396" s="18">
        <v>11357</v>
      </c>
      <c r="K396" s="18">
        <v>0</v>
      </c>
      <c r="L396" s="18">
        <v>0</v>
      </c>
      <c r="M396" s="18">
        <v>0</v>
      </c>
      <c r="N396" s="20">
        <v>44957</v>
      </c>
    </row>
    <row r="397" spans="1:14" x14ac:dyDescent="0.2">
      <c r="A397" s="16" t="s">
        <v>20</v>
      </c>
      <c r="B397" s="17">
        <v>8</v>
      </c>
      <c r="C397" s="18">
        <v>0</v>
      </c>
      <c r="D397" s="19">
        <v>0</v>
      </c>
      <c r="E397" s="19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8">
        <v>3206000</v>
      </c>
      <c r="N397" s="20">
        <v>3206000</v>
      </c>
    </row>
    <row r="398" spans="1:14" x14ac:dyDescent="0.2">
      <c r="A398" s="16" t="s">
        <v>21</v>
      </c>
      <c r="B398" s="17">
        <v>544</v>
      </c>
      <c r="C398" s="18">
        <v>0</v>
      </c>
      <c r="D398" s="19">
        <v>0</v>
      </c>
      <c r="E398" s="19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1824191</v>
      </c>
      <c r="N398" s="20">
        <v>1824191</v>
      </c>
    </row>
    <row r="399" spans="1:14" x14ac:dyDescent="0.2">
      <c r="A399" s="16" t="s">
        <v>45</v>
      </c>
      <c r="B399" s="17"/>
      <c r="C399" s="18">
        <v>0</v>
      </c>
      <c r="D399" s="19">
        <v>0</v>
      </c>
      <c r="E399" s="19">
        <v>0.4</v>
      </c>
      <c r="F399" s="18">
        <v>0</v>
      </c>
      <c r="G399" s="18">
        <v>105883</v>
      </c>
      <c r="H399" s="18">
        <v>105883</v>
      </c>
      <c r="I399" s="18">
        <v>0</v>
      </c>
      <c r="J399" s="18">
        <v>36847</v>
      </c>
      <c r="K399" s="18">
        <v>1059</v>
      </c>
      <c r="L399" s="18">
        <v>0</v>
      </c>
      <c r="M399" s="18">
        <v>0</v>
      </c>
      <c r="N399" s="20">
        <v>142730</v>
      </c>
    </row>
    <row r="400" spans="1:14" x14ac:dyDescent="0.2">
      <c r="A400" s="16" t="s">
        <v>23</v>
      </c>
      <c r="B400" s="17"/>
      <c r="C400" s="18">
        <v>0</v>
      </c>
      <c r="D400" s="19">
        <v>0</v>
      </c>
      <c r="E400" s="19">
        <v>3.73</v>
      </c>
      <c r="F400" s="18">
        <v>0</v>
      </c>
      <c r="G400" s="18">
        <v>1491103</v>
      </c>
      <c r="H400" s="18">
        <v>1491103</v>
      </c>
      <c r="I400" s="18">
        <v>0</v>
      </c>
      <c r="J400" s="18">
        <v>518904</v>
      </c>
      <c r="K400" s="18">
        <v>14911</v>
      </c>
      <c r="L400" s="18">
        <v>0</v>
      </c>
      <c r="M400" s="18">
        <v>0</v>
      </c>
      <c r="N400" s="20">
        <v>2010007</v>
      </c>
    </row>
    <row r="401" spans="1:14" x14ac:dyDescent="0.2">
      <c r="A401" s="16" t="s">
        <v>46</v>
      </c>
      <c r="B401" s="17"/>
      <c r="C401" s="18">
        <v>0</v>
      </c>
      <c r="D401" s="19">
        <v>37.301200000000001</v>
      </c>
      <c r="E401" s="19">
        <v>3.12</v>
      </c>
      <c r="F401" s="18">
        <v>23180503</v>
      </c>
      <c r="G401" s="18">
        <v>783432</v>
      </c>
      <c r="H401" s="18">
        <v>23963935</v>
      </c>
      <c r="I401" s="18">
        <v>0</v>
      </c>
      <c r="J401" s="18">
        <v>8339449</v>
      </c>
      <c r="K401" s="18">
        <v>239639</v>
      </c>
      <c r="L401" s="18">
        <v>283390</v>
      </c>
      <c r="M401" s="18">
        <v>0</v>
      </c>
      <c r="N401" s="20">
        <v>32586774</v>
      </c>
    </row>
    <row r="402" spans="1:14" x14ac:dyDescent="0.2">
      <c r="A402" s="11" t="s">
        <v>24</v>
      </c>
      <c r="B402" s="12"/>
      <c r="C402" s="13">
        <f>SUM(C395:C401)</f>
        <v>0</v>
      </c>
      <c r="D402" s="14">
        <f>SUM(D395:D401)</f>
        <v>37.231200000000001</v>
      </c>
      <c r="E402" s="14">
        <f>SUM(E395:E401)</f>
        <v>7.25</v>
      </c>
      <c r="F402" s="13">
        <f>SUM(F395:F401)</f>
        <v>23146903</v>
      </c>
      <c r="G402" s="13">
        <f>SUM(G395:G401)</f>
        <v>2380418</v>
      </c>
      <c r="H402" s="13">
        <f>SUM(H395:H401)</f>
        <v>25527321</v>
      </c>
      <c r="I402" s="13">
        <f>SUM(I395:I401)</f>
        <v>33600</v>
      </c>
      <c r="J402" s="13">
        <f>SUM(J395:J401)</f>
        <v>8894864</v>
      </c>
      <c r="K402" s="13">
        <f>SUM(K395:K401)</f>
        <v>255273</v>
      </c>
      <c r="L402" s="13">
        <f>SUM(L395:L401)</f>
        <v>283390</v>
      </c>
      <c r="M402" s="13">
        <f>SUM(M395:M401)</f>
        <v>5030191</v>
      </c>
      <c r="N402" s="15">
        <f>SUM(N395:N401)</f>
        <v>39769366</v>
      </c>
    </row>
    <row r="403" spans="1:14" x14ac:dyDescent="0.2">
      <c r="A403" s="11" t="s">
        <v>63</v>
      </c>
      <c r="B403" s="12"/>
      <c r="C403" s="13"/>
      <c r="D403" s="14"/>
      <c r="E403" s="14"/>
      <c r="F403" s="13"/>
      <c r="G403" s="13"/>
      <c r="H403" s="13"/>
      <c r="I403" s="13"/>
      <c r="J403" s="13"/>
      <c r="K403" s="13"/>
      <c r="L403" s="13"/>
      <c r="M403" s="13"/>
      <c r="N403" s="15"/>
    </row>
    <row r="404" spans="1:14" x14ac:dyDescent="0.2">
      <c r="A404" s="16" t="s">
        <v>64</v>
      </c>
      <c r="B404" s="17"/>
      <c r="C404" s="18">
        <v>0</v>
      </c>
      <c r="D404" s="19">
        <v>7.0553999999999997</v>
      </c>
      <c r="E404" s="19">
        <v>1.2</v>
      </c>
      <c r="F404" s="18">
        <v>4066812</v>
      </c>
      <c r="G404" s="18">
        <v>382940</v>
      </c>
      <c r="H404" s="18">
        <v>4449752</v>
      </c>
      <c r="I404" s="18">
        <v>0</v>
      </c>
      <c r="J404" s="18">
        <v>1548514</v>
      </c>
      <c r="K404" s="18">
        <v>44498</v>
      </c>
      <c r="L404" s="18">
        <v>37200</v>
      </c>
      <c r="M404" s="18">
        <v>0</v>
      </c>
      <c r="N404" s="20">
        <v>6035466</v>
      </c>
    </row>
    <row r="405" spans="1:14" x14ac:dyDescent="0.2">
      <c r="A405" s="11" t="s">
        <v>24</v>
      </c>
      <c r="B405" s="12"/>
      <c r="C405" s="13">
        <f>SUM(C404:C404)</f>
        <v>0</v>
      </c>
      <c r="D405" s="14">
        <f>SUM(D404:D404)</f>
        <v>7.0553999999999997</v>
      </c>
      <c r="E405" s="14">
        <f>SUM(E404:E404)</f>
        <v>1.2</v>
      </c>
      <c r="F405" s="13">
        <f>SUM(F404:F404)</f>
        <v>4066812</v>
      </c>
      <c r="G405" s="13">
        <f>SUM(G404:G404)</f>
        <v>382940</v>
      </c>
      <c r="H405" s="13">
        <f>SUM(H404:H404)</f>
        <v>4449752</v>
      </c>
      <c r="I405" s="13">
        <f>SUM(I404:I404)</f>
        <v>0</v>
      </c>
      <c r="J405" s="13">
        <f>SUM(J404:J404)</f>
        <v>1548514</v>
      </c>
      <c r="K405" s="13">
        <f>SUM(K404:K404)</f>
        <v>44498</v>
      </c>
      <c r="L405" s="13">
        <f>SUM(L404:L404)</f>
        <v>37200</v>
      </c>
      <c r="M405" s="13">
        <f>SUM(M404:M404)</f>
        <v>0</v>
      </c>
      <c r="N405" s="15">
        <f>SUM(N404:N404)</f>
        <v>6035466</v>
      </c>
    </row>
    <row r="406" spans="1:14" x14ac:dyDescent="0.2">
      <c r="A406" s="11" t="s">
        <v>47</v>
      </c>
      <c r="B406" s="12"/>
      <c r="C406" s="13"/>
      <c r="D406" s="14"/>
      <c r="E406" s="14"/>
      <c r="F406" s="13"/>
      <c r="G406" s="13"/>
      <c r="H406" s="13"/>
      <c r="I406" s="13"/>
      <c r="J406" s="13"/>
      <c r="K406" s="13"/>
      <c r="L406" s="13"/>
      <c r="M406" s="13"/>
      <c r="N406" s="15"/>
    </row>
    <row r="407" spans="1:14" x14ac:dyDescent="0.2">
      <c r="A407" s="16" t="s">
        <v>48</v>
      </c>
      <c r="B407" s="17"/>
      <c r="C407" s="18">
        <v>3</v>
      </c>
      <c r="D407" s="19">
        <v>12</v>
      </c>
      <c r="E407" s="19">
        <v>6</v>
      </c>
      <c r="F407" s="18">
        <v>6668496</v>
      </c>
      <c r="G407" s="18">
        <v>2266632</v>
      </c>
      <c r="H407" s="18">
        <v>8935128</v>
      </c>
      <c r="I407" s="18">
        <v>0</v>
      </c>
      <c r="J407" s="18">
        <v>3109425</v>
      </c>
      <c r="K407" s="18">
        <v>89351</v>
      </c>
      <c r="L407" s="18">
        <v>109785</v>
      </c>
      <c r="M407" s="18">
        <v>0</v>
      </c>
      <c r="N407" s="20">
        <v>12154338</v>
      </c>
    </row>
    <row r="408" spans="1:14" x14ac:dyDescent="0.2">
      <c r="A408" s="11" t="s">
        <v>24</v>
      </c>
      <c r="B408" s="12"/>
      <c r="C408" s="13">
        <f>SUM(C407:C407)</f>
        <v>3</v>
      </c>
      <c r="D408" s="14">
        <f>SUM(D407:D407)</f>
        <v>12</v>
      </c>
      <c r="E408" s="14">
        <f>SUM(E407:E407)</f>
        <v>6</v>
      </c>
      <c r="F408" s="13">
        <f>SUM(F407:F407)</f>
        <v>6668496</v>
      </c>
      <c r="G408" s="13">
        <f>SUM(G407:G407)</f>
        <v>2266632</v>
      </c>
      <c r="H408" s="13">
        <f>SUM(H407:H407)</f>
        <v>8935128</v>
      </c>
      <c r="I408" s="13">
        <f>SUM(I407:I407)</f>
        <v>0</v>
      </c>
      <c r="J408" s="13">
        <f>SUM(J407:J407)</f>
        <v>3109425</v>
      </c>
      <c r="K408" s="13">
        <f>SUM(K407:K407)</f>
        <v>89351</v>
      </c>
      <c r="L408" s="13">
        <f>SUM(L407:L407)</f>
        <v>109785</v>
      </c>
      <c r="M408" s="13">
        <f>SUM(M407:M407)</f>
        <v>0</v>
      </c>
      <c r="N408" s="15">
        <f>SUM(N407:N407)</f>
        <v>12154338</v>
      </c>
    </row>
    <row r="409" spans="1:14" x14ac:dyDescent="0.2">
      <c r="A409" s="11" t="s">
        <v>25</v>
      </c>
      <c r="B409" s="12"/>
      <c r="C409" s="13"/>
      <c r="D409" s="14"/>
      <c r="E409" s="14"/>
      <c r="F409" s="13"/>
      <c r="G409" s="13"/>
      <c r="H409" s="13"/>
      <c r="I409" s="13"/>
      <c r="J409" s="13"/>
      <c r="K409" s="13"/>
      <c r="L409" s="13"/>
      <c r="M409" s="13"/>
      <c r="N409" s="15"/>
    </row>
    <row r="410" spans="1:14" x14ac:dyDescent="0.2">
      <c r="A410" s="16" t="s">
        <v>49</v>
      </c>
      <c r="B410" s="17"/>
      <c r="C410" s="18">
        <v>1</v>
      </c>
      <c r="D410" s="19">
        <v>0</v>
      </c>
      <c r="E410" s="19">
        <v>3.7699999999999997E-2</v>
      </c>
      <c r="F410" s="18">
        <v>0</v>
      </c>
      <c r="G410" s="18">
        <v>11590</v>
      </c>
      <c r="H410" s="18">
        <v>11590</v>
      </c>
      <c r="I410" s="18">
        <v>0</v>
      </c>
      <c r="J410" s="18">
        <v>4033</v>
      </c>
      <c r="K410" s="18">
        <v>116</v>
      </c>
      <c r="L410" s="18">
        <v>100</v>
      </c>
      <c r="M410" s="18">
        <v>0</v>
      </c>
      <c r="N410" s="20">
        <v>15723</v>
      </c>
    </row>
    <row r="411" spans="1:14" x14ac:dyDescent="0.2">
      <c r="A411" s="16" t="s">
        <v>124</v>
      </c>
      <c r="B411" s="17"/>
      <c r="C411" s="18">
        <v>19</v>
      </c>
      <c r="D411" s="19">
        <v>0</v>
      </c>
      <c r="E411" s="19">
        <v>0.65649999999999997</v>
      </c>
      <c r="F411" s="18">
        <v>0</v>
      </c>
      <c r="G411" s="18">
        <v>201826</v>
      </c>
      <c r="H411" s="18">
        <v>201826</v>
      </c>
      <c r="I411" s="18">
        <v>0</v>
      </c>
      <c r="J411" s="18">
        <v>70235</v>
      </c>
      <c r="K411" s="18">
        <v>2018</v>
      </c>
      <c r="L411" s="18">
        <v>1900</v>
      </c>
      <c r="M411" s="18">
        <v>0</v>
      </c>
      <c r="N411" s="20">
        <v>273961</v>
      </c>
    </row>
    <row r="412" spans="1:14" x14ac:dyDescent="0.2">
      <c r="A412" s="16" t="s">
        <v>125</v>
      </c>
      <c r="B412" s="17"/>
      <c r="C412" s="18">
        <v>24</v>
      </c>
      <c r="D412" s="19">
        <v>0</v>
      </c>
      <c r="E412" s="19">
        <v>0.80289999999999995</v>
      </c>
      <c r="F412" s="18">
        <v>0</v>
      </c>
      <c r="G412" s="18">
        <v>246834</v>
      </c>
      <c r="H412" s="18">
        <v>246834</v>
      </c>
      <c r="I412" s="18">
        <v>0</v>
      </c>
      <c r="J412" s="18">
        <v>85898</v>
      </c>
      <c r="K412" s="18">
        <v>2468</v>
      </c>
      <c r="L412" s="18">
        <v>2040</v>
      </c>
      <c r="M412" s="18">
        <v>0</v>
      </c>
      <c r="N412" s="20">
        <v>334772</v>
      </c>
    </row>
    <row r="413" spans="1:14" x14ac:dyDescent="0.2">
      <c r="A413" s="16" t="s">
        <v>126</v>
      </c>
      <c r="B413" s="17"/>
      <c r="C413" s="18">
        <v>85</v>
      </c>
      <c r="D413" s="19">
        <v>0</v>
      </c>
      <c r="E413" s="19">
        <v>1.7723</v>
      </c>
      <c r="F413" s="18">
        <v>0</v>
      </c>
      <c r="G413" s="18">
        <v>544855</v>
      </c>
      <c r="H413" s="18">
        <v>544855</v>
      </c>
      <c r="I413" s="18">
        <v>0</v>
      </c>
      <c r="J413" s="18">
        <v>189610</v>
      </c>
      <c r="K413" s="18">
        <v>5449</v>
      </c>
      <c r="L413" s="18">
        <v>5185</v>
      </c>
      <c r="M413" s="18">
        <v>0</v>
      </c>
      <c r="N413" s="20">
        <v>739650</v>
      </c>
    </row>
    <row r="414" spans="1:14" x14ac:dyDescent="0.2">
      <c r="A414" s="16" t="s">
        <v>127</v>
      </c>
      <c r="B414" s="17"/>
      <c r="C414" s="18">
        <v>20</v>
      </c>
      <c r="D414" s="19">
        <v>0</v>
      </c>
      <c r="E414" s="19">
        <v>0.55869999999999997</v>
      </c>
      <c r="F414" s="18">
        <v>0</v>
      </c>
      <c r="G414" s="18">
        <v>171760</v>
      </c>
      <c r="H414" s="18">
        <v>171760</v>
      </c>
      <c r="I414" s="18">
        <v>0</v>
      </c>
      <c r="J414" s="18">
        <v>59772</v>
      </c>
      <c r="K414" s="18">
        <v>1718</v>
      </c>
      <c r="L414" s="18">
        <v>1220</v>
      </c>
      <c r="M414" s="18">
        <v>0</v>
      </c>
      <c r="N414" s="20">
        <v>232752</v>
      </c>
    </row>
    <row r="415" spans="1:14" x14ac:dyDescent="0.2">
      <c r="A415" s="11" t="s">
        <v>24</v>
      </c>
      <c r="B415" s="12"/>
      <c r="C415" s="13">
        <f>SUM(C410:C414)</f>
        <v>149</v>
      </c>
      <c r="D415" s="14">
        <f>SUM(D410:D414)</f>
        <v>0</v>
      </c>
      <c r="E415" s="14">
        <f>SUM(E410:E414)</f>
        <v>3.8281000000000001</v>
      </c>
      <c r="F415" s="13">
        <f>SUM(F410:F414)</f>
        <v>0</v>
      </c>
      <c r="G415" s="13">
        <f>SUM(G410:G414)</f>
        <v>1176865</v>
      </c>
      <c r="H415" s="13">
        <f>SUM(H410:H414)</f>
        <v>1176865</v>
      </c>
      <c r="I415" s="13">
        <f>SUM(I410:I414)</f>
        <v>0</v>
      </c>
      <c r="J415" s="13">
        <f>SUM(J410:J414)</f>
        <v>409548</v>
      </c>
      <c r="K415" s="13">
        <f>SUM(K410:K414)</f>
        <v>11769</v>
      </c>
      <c r="L415" s="13">
        <f>SUM(L410:L414)</f>
        <v>10445</v>
      </c>
      <c r="M415" s="13">
        <f>SUM(M410:M414)</f>
        <v>0</v>
      </c>
      <c r="N415" s="15">
        <f>SUM(N410:N414)</f>
        <v>1596858</v>
      </c>
    </row>
    <row r="416" spans="1:14" x14ac:dyDescent="0.2">
      <c r="A416" s="11" t="s">
        <v>54</v>
      </c>
      <c r="B416" s="12"/>
      <c r="C416" s="13"/>
      <c r="D416" s="14"/>
      <c r="E416" s="14"/>
      <c r="F416" s="13"/>
      <c r="G416" s="13"/>
      <c r="H416" s="13"/>
      <c r="I416" s="13"/>
      <c r="J416" s="13"/>
      <c r="K416" s="13"/>
      <c r="L416" s="13"/>
      <c r="M416" s="13"/>
      <c r="N416" s="15"/>
    </row>
    <row r="417" spans="1:14" x14ac:dyDescent="0.2">
      <c r="A417" s="16" t="s">
        <v>67</v>
      </c>
      <c r="B417" s="17"/>
      <c r="C417" s="18">
        <v>58</v>
      </c>
      <c r="D417" s="19">
        <v>0</v>
      </c>
      <c r="E417" s="19">
        <v>0.1024</v>
      </c>
      <c r="F417" s="18">
        <v>0</v>
      </c>
      <c r="G417" s="18">
        <v>27751</v>
      </c>
      <c r="H417" s="18">
        <v>27751</v>
      </c>
      <c r="I417" s="18">
        <v>0</v>
      </c>
      <c r="J417" s="18">
        <v>9658</v>
      </c>
      <c r="K417" s="18">
        <v>278</v>
      </c>
      <c r="L417" s="18">
        <v>0</v>
      </c>
      <c r="M417" s="18">
        <v>0</v>
      </c>
      <c r="N417" s="20">
        <v>37409</v>
      </c>
    </row>
    <row r="418" spans="1:14" x14ac:dyDescent="0.2">
      <c r="A418" s="16" t="s">
        <v>56</v>
      </c>
      <c r="B418" s="17"/>
      <c r="C418" s="18">
        <v>0</v>
      </c>
      <c r="D418" s="19">
        <v>5.2240000000000002</v>
      </c>
      <c r="E418" s="19">
        <v>0</v>
      </c>
      <c r="F418" s="18">
        <v>2258215</v>
      </c>
      <c r="G418" s="18">
        <v>0</v>
      </c>
      <c r="H418" s="18">
        <v>2258215</v>
      </c>
      <c r="I418" s="18">
        <v>0</v>
      </c>
      <c r="J418" s="18">
        <v>785859</v>
      </c>
      <c r="K418" s="18">
        <v>22582</v>
      </c>
      <c r="L418" s="18">
        <v>0</v>
      </c>
      <c r="M418" s="18">
        <v>0</v>
      </c>
      <c r="N418" s="20">
        <v>3044074</v>
      </c>
    </row>
    <row r="419" spans="1:14" x14ac:dyDescent="0.2">
      <c r="A419" s="11" t="s">
        <v>24</v>
      </c>
      <c r="B419" s="12"/>
      <c r="C419" s="13">
        <f>SUM(C417:C418)</f>
        <v>58</v>
      </c>
      <c r="D419" s="14">
        <f>SUM(D417:D418)</f>
        <v>5.2240000000000002</v>
      </c>
      <c r="E419" s="14">
        <f>SUM(E417:E418)</f>
        <v>0.1024</v>
      </c>
      <c r="F419" s="13">
        <f>SUM(F417:F418)</f>
        <v>2258215</v>
      </c>
      <c r="G419" s="13">
        <f>SUM(G417:G418)</f>
        <v>27751</v>
      </c>
      <c r="H419" s="13">
        <f>SUM(H417:H418)</f>
        <v>2285966</v>
      </c>
      <c r="I419" s="13">
        <f>SUM(I417:I418)</f>
        <v>0</v>
      </c>
      <c r="J419" s="13">
        <f>SUM(J417:J418)</f>
        <v>795517</v>
      </c>
      <c r="K419" s="13">
        <f>SUM(K417:K418)</f>
        <v>22860</v>
      </c>
      <c r="L419" s="13">
        <f>SUM(L417:L418)</f>
        <v>0</v>
      </c>
      <c r="M419" s="13">
        <f>SUM(M417:M418)</f>
        <v>0</v>
      </c>
      <c r="N419" s="15">
        <f>SUM(N417:N418)</f>
        <v>3081483</v>
      </c>
    </row>
    <row r="420" spans="1:14" x14ac:dyDescent="0.2">
      <c r="A420" s="11" t="s">
        <v>68</v>
      </c>
      <c r="B420" s="12"/>
      <c r="C420" s="13"/>
      <c r="D420" s="14"/>
      <c r="E420" s="14"/>
      <c r="F420" s="13"/>
      <c r="G420" s="13"/>
      <c r="H420" s="13"/>
      <c r="I420" s="13"/>
      <c r="J420" s="13"/>
      <c r="K420" s="13"/>
      <c r="L420" s="13"/>
      <c r="M420" s="13"/>
      <c r="N420" s="15"/>
    </row>
    <row r="421" spans="1:14" x14ac:dyDescent="0.2">
      <c r="A421" s="16" t="s">
        <v>69</v>
      </c>
      <c r="B421" s="17"/>
      <c r="C421" s="18">
        <v>417</v>
      </c>
      <c r="D421" s="19">
        <v>5.2125000000000004</v>
      </c>
      <c r="E421" s="19">
        <v>0.46850000000000003</v>
      </c>
      <c r="F421" s="18">
        <v>3177165</v>
      </c>
      <c r="G421" s="18">
        <v>174602</v>
      </c>
      <c r="H421" s="18">
        <v>3351767</v>
      </c>
      <c r="I421" s="18">
        <v>0</v>
      </c>
      <c r="J421" s="18">
        <v>1166415</v>
      </c>
      <c r="K421" s="18">
        <v>33518</v>
      </c>
      <c r="L421" s="18">
        <v>12510</v>
      </c>
      <c r="M421" s="18">
        <v>0</v>
      </c>
      <c r="N421" s="20">
        <v>4530692</v>
      </c>
    </row>
    <row r="422" spans="1:14" x14ac:dyDescent="0.2">
      <c r="A422" s="11" t="s">
        <v>24</v>
      </c>
      <c r="B422" s="12"/>
      <c r="C422" s="13">
        <f>SUM(C421:C421)</f>
        <v>417</v>
      </c>
      <c r="D422" s="14">
        <f>SUM(D421:D421)</f>
        <v>5.2125000000000004</v>
      </c>
      <c r="E422" s="14">
        <f>SUM(E421:E421)</f>
        <v>0.46850000000000003</v>
      </c>
      <c r="F422" s="13">
        <f>SUM(F421:F421)</f>
        <v>3177165</v>
      </c>
      <c r="G422" s="13">
        <f>SUM(G421:G421)</f>
        <v>174602</v>
      </c>
      <c r="H422" s="13">
        <f>SUM(H421:H421)</f>
        <v>3351767</v>
      </c>
      <c r="I422" s="13">
        <f>SUM(I421:I421)</f>
        <v>0</v>
      </c>
      <c r="J422" s="13">
        <f>SUM(J421:J421)</f>
        <v>1166415</v>
      </c>
      <c r="K422" s="13">
        <f>SUM(K421:K421)</f>
        <v>33518</v>
      </c>
      <c r="L422" s="13">
        <f>SUM(L421:L421)</f>
        <v>12510</v>
      </c>
      <c r="M422" s="13">
        <f>SUM(M421:M421)</f>
        <v>0</v>
      </c>
      <c r="N422" s="15">
        <f>SUM(N421:N421)</f>
        <v>4530692</v>
      </c>
    </row>
    <row r="423" spans="1:14" x14ac:dyDescent="0.2">
      <c r="A423" s="6" t="s">
        <v>128</v>
      </c>
      <c r="B423" s="7"/>
      <c r="C423" s="8">
        <f>C393+C402+C405+C408+C415+C419+C422</f>
        <v>627</v>
      </c>
      <c r="D423" s="9">
        <f>D393+D402+D405+D408+D415+D419+D422</f>
        <v>67.723100000000002</v>
      </c>
      <c r="E423" s="9">
        <f>E393+E402+E405+E408+E415+E419+E422</f>
        <v>18.884999999999998</v>
      </c>
      <c r="F423" s="8">
        <f>F393+F402+F405+F408+F415+F419+F422</f>
        <v>39907439</v>
      </c>
      <c r="G423" s="8">
        <f>G393+G402+G405+G408+G415+G419+G422</f>
        <v>6417758</v>
      </c>
      <c r="H423" s="8">
        <f>H393+H402+H405+H408+H415+H419+H422</f>
        <v>46325197</v>
      </c>
      <c r="I423" s="8">
        <f>I393+I402+I405+I408+I415+I419+I422</f>
        <v>33600</v>
      </c>
      <c r="J423" s="8">
        <f>J393+J402+J405+J408+J415+J419+J422</f>
        <v>16132526</v>
      </c>
      <c r="K423" s="8">
        <f>K393+K402+K405+K408+K415+K419+K422</f>
        <v>463253</v>
      </c>
      <c r="L423" s="8">
        <f>L393+L402+L405+L408+L415+L419+L422</f>
        <v>456930</v>
      </c>
      <c r="M423" s="8">
        <f>M393+M402+M405+M408+M415+M419+M422</f>
        <v>5030191</v>
      </c>
      <c r="N423" s="10">
        <f>N393+N402+N405+N408+N415+N419+N422</f>
        <v>67978444</v>
      </c>
    </row>
    <row r="424" spans="1:14" x14ac:dyDescent="0.2">
      <c r="A424" s="16"/>
      <c r="B424" s="17"/>
      <c r="C424" s="18"/>
      <c r="D424" s="19"/>
      <c r="E424" s="19"/>
      <c r="F424" s="18"/>
      <c r="G424" s="18"/>
      <c r="H424" s="18"/>
      <c r="I424" s="18"/>
      <c r="J424" s="18"/>
      <c r="K424" s="18"/>
      <c r="L424" s="18"/>
      <c r="M424" s="18"/>
      <c r="N424" s="20"/>
    </row>
    <row r="425" spans="1:14" x14ac:dyDescent="0.2">
      <c r="A425" s="6" t="s">
        <v>129</v>
      </c>
      <c r="B425" s="7"/>
      <c r="C425" s="8"/>
      <c r="D425" s="9"/>
      <c r="E425" s="9"/>
      <c r="F425" s="8"/>
      <c r="G425" s="8"/>
      <c r="H425" s="8"/>
      <c r="I425" s="8"/>
      <c r="J425" s="8"/>
      <c r="K425" s="8"/>
      <c r="L425" s="8"/>
      <c r="M425" s="8"/>
      <c r="N425" s="10"/>
    </row>
    <row r="426" spans="1:14" x14ac:dyDescent="0.2">
      <c r="A426" s="6" t="s">
        <v>130</v>
      </c>
      <c r="B426" s="7" t="s">
        <v>6</v>
      </c>
      <c r="C426" s="8" t="s">
        <v>7</v>
      </c>
      <c r="D426" s="9" t="s">
        <v>8</v>
      </c>
      <c r="E426" s="9" t="s">
        <v>9</v>
      </c>
      <c r="F426" s="8" t="s">
        <v>10</v>
      </c>
      <c r="G426" s="8" t="s">
        <v>11</v>
      </c>
      <c r="H426" s="8" t="s">
        <v>12</v>
      </c>
      <c r="I426" s="8" t="s">
        <v>13</v>
      </c>
      <c r="J426" s="8" t="s">
        <v>14</v>
      </c>
      <c r="K426" s="8" t="s">
        <v>15</v>
      </c>
      <c r="L426" s="8" t="s">
        <v>16</v>
      </c>
      <c r="M426" s="8" t="s">
        <v>17</v>
      </c>
      <c r="N426" s="10" t="s">
        <v>18</v>
      </c>
    </row>
    <row r="427" spans="1:14" x14ac:dyDescent="0.2">
      <c r="A427" s="11" t="s">
        <v>44</v>
      </c>
      <c r="B427" s="12"/>
      <c r="C427" s="13"/>
      <c r="D427" s="14"/>
      <c r="E427" s="14"/>
      <c r="F427" s="13"/>
      <c r="G427" s="13"/>
      <c r="H427" s="13"/>
      <c r="I427" s="13"/>
      <c r="J427" s="13"/>
      <c r="K427" s="13"/>
      <c r="L427" s="13"/>
      <c r="M427" s="13"/>
      <c r="N427" s="15"/>
    </row>
    <row r="428" spans="1:14" x14ac:dyDescent="0.2">
      <c r="A428" s="16" t="s">
        <v>36</v>
      </c>
      <c r="B428" s="17"/>
      <c r="C428" s="18">
        <v>0</v>
      </c>
      <c r="D428" s="19">
        <v>-0.34</v>
      </c>
      <c r="E428" s="19">
        <v>0</v>
      </c>
      <c r="F428" s="18">
        <v>-210000</v>
      </c>
      <c r="G428" s="18">
        <v>0</v>
      </c>
      <c r="H428" s="18">
        <v>-210000</v>
      </c>
      <c r="I428" s="18">
        <v>0</v>
      </c>
      <c r="J428" s="18">
        <v>-73080</v>
      </c>
      <c r="K428" s="18">
        <v>-2100</v>
      </c>
      <c r="L428" s="18">
        <v>0</v>
      </c>
      <c r="M428" s="18">
        <v>0</v>
      </c>
      <c r="N428" s="20">
        <v>-283080</v>
      </c>
    </row>
    <row r="429" spans="1:14" x14ac:dyDescent="0.2">
      <c r="A429" s="16" t="s">
        <v>37</v>
      </c>
      <c r="B429" s="17"/>
      <c r="C429" s="18">
        <v>0</v>
      </c>
      <c r="D429" s="19">
        <v>0</v>
      </c>
      <c r="E429" s="19">
        <v>0</v>
      </c>
      <c r="F429" s="18">
        <v>0</v>
      </c>
      <c r="G429" s="18">
        <v>0</v>
      </c>
      <c r="H429" s="18">
        <v>0</v>
      </c>
      <c r="I429" s="18">
        <v>210000</v>
      </c>
      <c r="J429" s="18">
        <v>70980</v>
      </c>
      <c r="K429" s="18">
        <v>0</v>
      </c>
      <c r="L429" s="18">
        <v>0</v>
      </c>
      <c r="M429" s="18">
        <v>0</v>
      </c>
      <c r="N429" s="20">
        <v>280980</v>
      </c>
    </row>
    <row r="430" spans="1:14" x14ac:dyDescent="0.2">
      <c r="A430" s="16" t="s">
        <v>30</v>
      </c>
      <c r="B430" s="17">
        <v>7</v>
      </c>
      <c r="C430" s="18">
        <v>0</v>
      </c>
      <c r="D430" s="19">
        <v>0</v>
      </c>
      <c r="E430" s="19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179868</v>
      </c>
      <c r="N430" s="20">
        <v>179868</v>
      </c>
    </row>
    <row r="431" spans="1:14" x14ac:dyDescent="0.2">
      <c r="A431" s="16" t="s">
        <v>20</v>
      </c>
      <c r="B431" s="17">
        <v>8</v>
      </c>
      <c r="C431" s="18">
        <v>0</v>
      </c>
      <c r="D431" s="19">
        <v>0</v>
      </c>
      <c r="E431" s="19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1512002</v>
      </c>
      <c r="N431" s="20">
        <v>1512002</v>
      </c>
    </row>
    <row r="432" spans="1:14" x14ac:dyDescent="0.2">
      <c r="A432" s="16" t="s">
        <v>21</v>
      </c>
      <c r="B432" s="17">
        <v>544</v>
      </c>
      <c r="C432" s="18">
        <v>0</v>
      </c>
      <c r="D432" s="19">
        <v>0</v>
      </c>
      <c r="E432" s="19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406961</v>
      </c>
      <c r="N432" s="20">
        <v>406961</v>
      </c>
    </row>
    <row r="433" spans="1:14" x14ac:dyDescent="0.2">
      <c r="A433" s="16" t="s">
        <v>23</v>
      </c>
      <c r="B433" s="17"/>
      <c r="C433" s="18">
        <v>0</v>
      </c>
      <c r="D433" s="19">
        <v>0</v>
      </c>
      <c r="E433" s="19">
        <v>2.97</v>
      </c>
      <c r="F433" s="18">
        <v>0</v>
      </c>
      <c r="G433" s="18">
        <v>1160652</v>
      </c>
      <c r="H433" s="18">
        <v>1160652</v>
      </c>
      <c r="I433" s="18">
        <v>0</v>
      </c>
      <c r="J433" s="18">
        <v>403907</v>
      </c>
      <c r="K433" s="18">
        <v>11607</v>
      </c>
      <c r="L433" s="18">
        <v>0</v>
      </c>
      <c r="M433" s="18">
        <v>0</v>
      </c>
      <c r="N433" s="20">
        <v>1564559</v>
      </c>
    </row>
    <row r="434" spans="1:14" x14ac:dyDescent="0.2">
      <c r="A434" s="16" t="s">
        <v>46</v>
      </c>
      <c r="B434" s="17"/>
      <c r="C434" s="18">
        <v>0</v>
      </c>
      <c r="D434" s="19">
        <v>38.087600000000002</v>
      </c>
      <c r="E434" s="19">
        <v>2.7</v>
      </c>
      <c r="F434" s="18">
        <v>21612027</v>
      </c>
      <c r="G434" s="18">
        <v>677970</v>
      </c>
      <c r="H434" s="18">
        <v>22289997</v>
      </c>
      <c r="I434" s="18">
        <v>0</v>
      </c>
      <c r="J434" s="18">
        <v>7756919</v>
      </c>
      <c r="K434" s="18">
        <v>222899</v>
      </c>
      <c r="L434" s="18">
        <v>201255</v>
      </c>
      <c r="M434" s="18">
        <v>0</v>
      </c>
      <c r="N434" s="20">
        <v>30248171</v>
      </c>
    </row>
    <row r="435" spans="1:14" x14ac:dyDescent="0.2">
      <c r="A435" s="11" t="s">
        <v>24</v>
      </c>
      <c r="B435" s="12"/>
      <c r="C435" s="13">
        <f>SUM(C428:C434)</f>
        <v>0</v>
      </c>
      <c r="D435" s="14">
        <f>SUM(D428:D434)</f>
        <v>37.747599999999998</v>
      </c>
      <c r="E435" s="14">
        <f>SUM(E428:E434)</f>
        <v>5.67</v>
      </c>
      <c r="F435" s="13">
        <f>SUM(F428:F434)</f>
        <v>21402027</v>
      </c>
      <c r="G435" s="13">
        <f>SUM(G428:G434)</f>
        <v>1838622</v>
      </c>
      <c r="H435" s="13">
        <f>SUM(H428:H434)</f>
        <v>23240649</v>
      </c>
      <c r="I435" s="13">
        <f>SUM(I428:I434)</f>
        <v>210000</v>
      </c>
      <c r="J435" s="13">
        <f>SUM(J428:J434)</f>
        <v>8158726</v>
      </c>
      <c r="K435" s="13">
        <f>SUM(K428:K434)</f>
        <v>232406</v>
      </c>
      <c r="L435" s="13">
        <f>SUM(L428:L434)</f>
        <v>201255</v>
      </c>
      <c r="M435" s="13">
        <f>SUM(M428:M434)</f>
        <v>2098831</v>
      </c>
      <c r="N435" s="15">
        <f>SUM(N428:N434)</f>
        <v>33909461</v>
      </c>
    </row>
    <row r="436" spans="1:14" x14ac:dyDescent="0.2">
      <c r="A436" s="11" t="s">
        <v>25</v>
      </c>
      <c r="B436" s="12"/>
      <c r="C436" s="13"/>
      <c r="D436" s="14"/>
      <c r="E436" s="14"/>
      <c r="F436" s="13"/>
      <c r="G436" s="13"/>
      <c r="H436" s="13"/>
      <c r="I436" s="13"/>
      <c r="J436" s="13"/>
      <c r="K436" s="13"/>
      <c r="L436" s="13"/>
      <c r="M436" s="13"/>
      <c r="N436" s="15"/>
    </row>
    <row r="437" spans="1:14" x14ac:dyDescent="0.2">
      <c r="A437" s="16" t="s">
        <v>131</v>
      </c>
      <c r="B437" s="17"/>
      <c r="C437" s="18">
        <v>7</v>
      </c>
      <c r="D437" s="19">
        <v>0</v>
      </c>
      <c r="E437" s="19">
        <v>0.107</v>
      </c>
      <c r="F437" s="18">
        <v>0</v>
      </c>
      <c r="G437" s="18">
        <v>32895</v>
      </c>
      <c r="H437" s="18">
        <v>32895</v>
      </c>
      <c r="I437" s="18">
        <v>0</v>
      </c>
      <c r="J437" s="18">
        <v>11448</v>
      </c>
      <c r="K437" s="18">
        <v>329</v>
      </c>
      <c r="L437" s="18">
        <v>175</v>
      </c>
      <c r="M437" s="18">
        <v>0</v>
      </c>
      <c r="N437" s="20">
        <v>44518</v>
      </c>
    </row>
    <row r="438" spans="1:14" x14ac:dyDescent="0.2">
      <c r="A438" s="16" t="s">
        <v>65</v>
      </c>
      <c r="B438" s="17"/>
      <c r="C438" s="18">
        <v>88</v>
      </c>
      <c r="D438" s="19">
        <v>0</v>
      </c>
      <c r="E438" s="19">
        <v>0.60060000000000002</v>
      </c>
      <c r="F438" s="18">
        <v>0</v>
      </c>
      <c r="G438" s="18">
        <v>184641</v>
      </c>
      <c r="H438" s="18">
        <v>184641</v>
      </c>
      <c r="I438" s="18">
        <v>0</v>
      </c>
      <c r="J438" s="18">
        <v>64255</v>
      </c>
      <c r="K438" s="18">
        <v>1846</v>
      </c>
      <c r="L438" s="18">
        <v>1760</v>
      </c>
      <c r="M438" s="18">
        <v>0</v>
      </c>
      <c r="N438" s="20">
        <v>250656</v>
      </c>
    </row>
    <row r="439" spans="1:14" x14ac:dyDescent="0.2">
      <c r="A439" s="11" t="s">
        <v>24</v>
      </c>
      <c r="B439" s="12"/>
      <c r="C439" s="13">
        <f>SUM(C437:C438)</f>
        <v>95</v>
      </c>
      <c r="D439" s="14">
        <f>SUM(D437:D438)</f>
        <v>0</v>
      </c>
      <c r="E439" s="14">
        <f>SUM(E437:E438)</f>
        <v>0.70760000000000001</v>
      </c>
      <c r="F439" s="13">
        <f>SUM(F437:F438)</f>
        <v>0</v>
      </c>
      <c r="G439" s="13">
        <f>SUM(G437:G438)</f>
        <v>217536</v>
      </c>
      <c r="H439" s="13">
        <f>SUM(H437:H438)</f>
        <v>217536</v>
      </c>
      <c r="I439" s="13">
        <f>SUM(I437:I438)</f>
        <v>0</v>
      </c>
      <c r="J439" s="13">
        <f>SUM(J437:J438)</f>
        <v>75703</v>
      </c>
      <c r="K439" s="13">
        <f>SUM(K437:K438)</f>
        <v>2175</v>
      </c>
      <c r="L439" s="13">
        <f>SUM(L437:L438)</f>
        <v>1935</v>
      </c>
      <c r="M439" s="13">
        <f>SUM(M437:M438)</f>
        <v>0</v>
      </c>
      <c r="N439" s="15">
        <f>SUM(N437:N438)</f>
        <v>295174</v>
      </c>
    </row>
    <row r="440" spans="1:14" x14ac:dyDescent="0.2">
      <c r="A440" s="11" t="s">
        <v>54</v>
      </c>
      <c r="B440" s="12"/>
      <c r="C440" s="13"/>
      <c r="D440" s="14"/>
      <c r="E440" s="14"/>
      <c r="F440" s="13"/>
      <c r="G440" s="13"/>
      <c r="H440" s="13"/>
      <c r="I440" s="13"/>
      <c r="J440" s="13"/>
      <c r="K440" s="13"/>
      <c r="L440" s="13"/>
      <c r="M440" s="13"/>
      <c r="N440" s="15"/>
    </row>
    <row r="441" spans="1:14" x14ac:dyDescent="0.2">
      <c r="A441" s="16" t="s">
        <v>55</v>
      </c>
      <c r="B441" s="17"/>
      <c r="C441" s="18">
        <v>30</v>
      </c>
      <c r="D441" s="19">
        <v>0</v>
      </c>
      <c r="E441" s="19">
        <v>5.7099999999999998E-2</v>
      </c>
      <c r="F441" s="18">
        <v>0</v>
      </c>
      <c r="G441" s="18">
        <v>15475</v>
      </c>
      <c r="H441" s="18">
        <v>15475</v>
      </c>
      <c r="I441" s="18">
        <v>0</v>
      </c>
      <c r="J441" s="18">
        <v>5386</v>
      </c>
      <c r="K441" s="18">
        <v>155</v>
      </c>
      <c r="L441" s="18">
        <v>0</v>
      </c>
      <c r="M441" s="18">
        <v>0</v>
      </c>
      <c r="N441" s="20">
        <v>20861</v>
      </c>
    </row>
    <row r="442" spans="1:14" x14ac:dyDescent="0.2">
      <c r="A442" s="16" t="s">
        <v>56</v>
      </c>
      <c r="B442" s="17"/>
      <c r="C442" s="18">
        <v>0</v>
      </c>
      <c r="D442" s="19">
        <v>3.9466000000000001</v>
      </c>
      <c r="E442" s="19">
        <v>0</v>
      </c>
      <c r="F442" s="18">
        <v>1736087</v>
      </c>
      <c r="G442" s="18">
        <v>0</v>
      </c>
      <c r="H442" s="18">
        <v>1736087</v>
      </c>
      <c r="I442" s="18">
        <v>0</v>
      </c>
      <c r="J442" s="18">
        <v>604158</v>
      </c>
      <c r="K442" s="18">
        <v>17361</v>
      </c>
      <c r="L442" s="18">
        <v>0</v>
      </c>
      <c r="M442" s="18">
        <v>0</v>
      </c>
      <c r="N442" s="20">
        <v>2340245</v>
      </c>
    </row>
    <row r="443" spans="1:14" x14ac:dyDescent="0.2">
      <c r="A443" s="11" t="s">
        <v>24</v>
      </c>
      <c r="B443" s="12"/>
      <c r="C443" s="13">
        <f>SUM(C441:C442)</f>
        <v>30</v>
      </c>
      <c r="D443" s="14">
        <f>SUM(D441:D442)</f>
        <v>3.9466000000000001</v>
      </c>
      <c r="E443" s="14">
        <f>SUM(E441:E442)</f>
        <v>5.7099999999999998E-2</v>
      </c>
      <c r="F443" s="13">
        <f>SUM(F441:F442)</f>
        <v>1736087</v>
      </c>
      <c r="G443" s="13">
        <f>SUM(G441:G442)</f>
        <v>15475</v>
      </c>
      <c r="H443" s="13">
        <f>SUM(H441:H442)</f>
        <v>1751562</v>
      </c>
      <c r="I443" s="13">
        <f>SUM(I441:I442)</f>
        <v>0</v>
      </c>
      <c r="J443" s="13">
        <f>SUM(J441:J442)</f>
        <v>609544</v>
      </c>
      <c r="K443" s="13">
        <f>SUM(K441:K442)</f>
        <v>17516</v>
      </c>
      <c r="L443" s="13">
        <f>SUM(L441:L442)</f>
        <v>0</v>
      </c>
      <c r="M443" s="13">
        <f>SUM(M441:M442)</f>
        <v>0</v>
      </c>
      <c r="N443" s="15">
        <f>SUM(N441:N442)</f>
        <v>2361106</v>
      </c>
    </row>
    <row r="444" spans="1:14" x14ac:dyDescent="0.2">
      <c r="A444" s="11" t="s">
        <v>68</v>
      </c>
      <c r="B444" s="12"/>
      <c r="C444" s="13"/>
      <c r="D444" s="14"/>
      <c r="E444" s="14"/>
      <c r="F444" s="13"/>
      <c r="G444" s="13"/>
      <c r="H444" s="13"/>
      <c r="I444" s="13"/>
      <c r="J444" s="13"/>
      <c r="K444" s="13"/>
      <c r="L444" s="13"/>
      <c r="M444" s="13"/>
      <c r="N444" s="15"/>
    </row>
    <row r="445" spans="1:14" x14ac:dyDescent="0.2">
      <c r="A445" s="16" t="s">
        <v>69</v>
      </c>
      <c r="B445" s="17"/>
      <c r="C445" s="18">
        <v>524</v>
      </c>
      <c r="D445" s="19">
        <v>6.55</v>
      </c>
      <c r="E445" s="19">
        <v>0.58879999999999999</v>
      </c>
      <c r="F445" s="18">
        <v>3992408</v>
      </c>
      <c r="G445" s="18">
        <v>219436</v>
      </c>
      <c r="H445" s="18">
        <v>4211844</v>
      </c>
      <c r="I445" s="18">
        <v>0</v>
      </c>
      <c r="J445" s="18">
        <v>1465721</v>
      </c>
      <c r="K445" s="18">
        <v>42118</v>
      </c>
      <c r="L445" s="18">
        <v>15720</v>
      </c>
      <c r="M445" s="18">
        <v>0</v>
      </c>
      <c r="N445" s="20">
        <v>5693285</v>
      </c>
    </row>
    <row r="446" spans="1:14" x14ac:dyDescent="0.2">
      <c r="A446" s="11" t="s">
        <v>24</v>
      </c>
      <c r="B446" s="12"/>
      <c r="C446" s="13">
        <f>SUM(C445:C445)</f>
        <v>524</v>
      </c>
      <c r="D446" s="14">
        <f>SUM(D445:D445)</f>
        <v>6.55</v>
      </c>
      <c r="E446" s="14">
        <f>SUM(E445:E445)</f>
        <v>0.58879999999999999</v>
      </c>
      <c r="F446" s="13">
        <f>SUM(F445:F445)</f>
        <v>3992408</v>
      </c>
      <c r="G446" s="13">
        <f>SUM(G445:G445)</f>
        <v>219436</v>
      </c>
      <c r="H446" s="13">
        <f>SUM(H445:H445)</f>
        <v>4211844</v>
      </c>
      <c r="I446" s="13">
        <f>SUM(I445:I445)</f>
        <v>0</v>
      </c>
      <c r="J446" s="13">
        <f>SUM(J445:J445)</f>
        <v>1465721</v>
      </c>
      <c r="K446" s="13">
        <f>SUM(K445:K445)</f>
        <v>42118</v>
      </c>
      <c r="L446" s="13">
        <f>SUM(L445:L445)</f>
        <v>15720</v>
      </c>
      <c r="M446" s="13">
        <f>SUM(M445:M445)</f>
        <v>0</v>
      </c>
      <c r="N446" s="15">
        <f>SUM(N445:N445)</f>
        <v>5693285</v>
      </c>
    </row>
    <row r="447" spans="1:14" x14ac:dyDescent="0.2">
      <c r="A447" s="6" t="s">
        <v>132</v>
      </c>
      <c r="B447" s="7"/>
      <c r="C447" s="8">
        <f>C435+C439+C443+C446</f>
        <v>649</v>
      </c>
      <c r="D447" s="9">
        <f>D435+D439+D443+D446</f>
        <v>48.244199999999992</v>
      </c>
      <c r="E447" s="9">
        <f>E435+E439+E443+E446</f>
        <v>7.0235000000000003</v>
      </c>
      <c r="F447" s="8">
        <f>F435+F439+F443+F446</f>
        <v>27130522</v>
      </c>
      <c r="G447" s="8">
        <f>G435+G439+G443+G446</f>
        <v>2291069</v>
      </c>
      <c r="H447" s="8">
        <f>H435+H439+H443+H446</f>
        <v>29421591</v>
      </c>
      <c r="I447" s="8">
        <f>I435+I439+I443+I446</f>
        <v>210000</v>
      </c>
      <c r="J447" s="8">
        <f>J435+J439+J443+J446</f>
        <v>10309694</v>
      </c>
      <c r="K447" s="8">
        <f>K435+K439+K443+K446</f>
        <v>294215</v>
      </c>
      <c r="L447" s="8">
        <f>L435+L439+L443+L446</f>
        <v>218910</v>
      </c>
      <c r="M447" s="8">
        <f>M435+M439+M443+M446</f>
        <v>2098831</v>
      </c>
      <c r="N447" s="10">
        <f>N435+N439+N443+N446</f>
        <v>42259026</v>
      </c>
    </row>
    <row r="448" spans="1:14" x14ac:dyDescent="0.2">
      <c r="A448" s="16"/>
      <c r="B448" s="17"/>
      <c r="C448" s="18"/>
      <c r="D448" s="19"/>
      <c r="E448" s="19"/>
      <c r="F448" s="18"/>
      <c r="G448" s="18"/>
      <c r="H448" s="18"/>
      <c r="I448" s="18"/>
      <c r="J448" s="18"/>
      <c r="K448" s="18"/>
      <c r="L448" s="18"/>
      <c r="M448" s="18"/>
      <c r="N448" s="20"/>
    </row>
    <row r="449" spans="1:14" x14ac:dyDescent="0.2">
      <c r="A449" s="6" t="s">
        <v>133</v>
      </c>
      <c r="B449" s="7"/>
      <c r="C449" s="8"/>
      <c r="D449" s="9"/>
      <c r="E449" s="9"/>
      <c r="F449" s="8"/>
      <c r="G449" s="8"/>
      <c r="H449" s="8"/>
      <c r="I449" s="8"/>
      <c r="J449" s="8"/>
      <c r="K449" s="8"/>
      <c r="L449" s="8"/>
      <c r="M449" s="8"/>
      <c r="N449" s="10"/>
    </row>
    <row r="450" spans="1:14" x14ac:dyDescent="0.2">
      <c r="A450" s="6" t="s">
        <v>134</v>
      </c>
      <c r="B450" s="7" t="s">
        <v>6</v>
      </c>
      <c r="C450" s="8" t="s">
        <v>7</v>
      </c>
      <c r="D450" s="9" t="s">
        <v>8</v>
      </c>
      <c r="E450" s="9" t="s">
        <v>9</v>
      </c>
      <c r="F450" s="8" t="s">
        <v>10</v>
      </c>
      <c r="G450" s="8" t="s">
        <v>11</v>
      </c>
      <c r="H450" s="8" t="s">
        <v>12</v>
      </c>
      <c r="I450" s="8" t="s">
        <v>13</v>
      </c>
      <c r="J450" s="8" t="s">
        <v>14</v>
      </c>
      <c r="K450" s="8" t="s">
        <v>15</v>
      </c>
      <c r="L450" s="8" t="s">
        <v>16</v>
      </c>
      <c r="M450" s="8" t="s">
        <v>17</v>
      </c>
      <c r="N450" s="10" t="s">
        <v>18</v>
      </c>
    </row>
    <row r="451" spans="1:14" x14ac:dyDescent="0.2">
      <c r="A451" s="11" t="s">
        <v>44</v>
      </c>
      <c r="B451" s="12"/>
      <c r="C451" s="13"/>
      <c r="D451" s="14"/>
      <c r="E451" s="14"/>
      <c r="F451" s="13"/>
      <c r="G451" s="13"/>
      <c r="H451" s="13"/>
      <c r="I451" s="13"/>
      <c r="J451" s="13"/>
      <c r="K451" s="13"/>
      <c r="L451" s="13"/>
      <c r="M451" s="13"/>
      <c r="N451" s="15"/>
    </row>
    <row r="452" spans="1:14" x14ac:dyDescent="0.2">
      <c r="A452" s="16" t="s">
        <v>36</v>
      </c>
      <c r="B452" s="17"/>
      <c r="C452" s="18">
        <v>0</v>
      </c>
      <c r="D452" s="19">
        <v>-0.03</v>
      </c>
      <c r="E452" s="19">
        <v>0</v>
      </c>
      <c r="F452" s="18">
        <v>-13356</v>
      </c>
      <c r="G452" s="18">
        <v>0</v>
      </c>
      <c r="H452" s="18">
        <v>-13356</v>
      </c>
      <c r="I452" s="18">
        <v>0</v>
      </c>
      <c r="J452" s="18">
        <v>-4648</v>
      </c>
      <c r="K452" s="18">
        <v>-134</v>
      </c>
      <c r="L452" s="18">
        <v>0</v>
      </c>
      <c r="M452" s="18">
        <v>0</v>
      </c>
      <c r="N452" s="20">
        <v>-18004</v>
      </c>
    </row>
    <row r="453" spans="1:14" x14ac:dyDescent="0.2">
      <c r="A453" s="16" t="s">
        <v>37</v>
      </c>
      <c r="B453" s="17"/>
      <c r="C453" s="18">
        <v>0</v>
      </c>
      <c r="D453" s="19">
        <v>0</v>
      </c>
      <c r="E453" s="19">
        <v>0</v>
      </c>
      <c r="F453" s="18">
        <v>0</v>
      </c>
      <c r="G453" s="18">
        <v>0</v>
      </c>
      <c r="H453" s="18">
        <v>0</v>
      </c>
      <c r="I453" s="18">
        <v>13356</v>
      </c>
      <c r="J453" s="18">
        <v>4514</v>
      </c>
      <c r="K453" s="18">
        <v>0</v>
      </c>
      <c r="L453" s="18">
        <v>0</v>
      </c>
      <c r="M453" s="18">
        <v>0</v>
      </c>
      <c r="N453" s="20">
        <v>17870</v>
      </c>
    </row>
    <row r="454" spans="1:14" x14ac:dyDescent="0.2">
      <c r="A454" s="16" t="s">
        <v>30</v>
      </c>
      <c r="B454" s="17">
        <v>7</v>
      </c>
      <c r="C454" s="18">
        <v>0</v>
      </c>
      <c r="D454" s="19">
        <v>0</v>
      </c>
      <c r="E454" s="19">
        <v>0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27672</v>
      </c>
      <c r="N454" s="20">
        <v>27672</v>
      </c>
    </row>
    <row r="455" spans="1:14" x14ac:dyDescent="0.2">
      <c r="A455" s="16" t="s">
        <v>20</v>
      </c>
      <c r="B455" s="17">
        <v>8</v>
      </c>
      <c r="C455" s="18">
        <v>0</v>
      </c>
      <c r="D455" s="19">
        <v>0</v>
      </c>
      <c r="E455" s="19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249998</v>
      </c>
      <c r="N455" s="20">
        <v>249998</v>
      </c>
    </row>
    <row r="456" spans="1:14" x14ac:dyDescent="0.2">
      <c r="A456" s="16" t="s">
        <v>21</v>
      </c>
      <c r="B456" s="17">
        <v>544</v>
      </c>
      <c r="C456" s="18">
        <v>0</v>
      </c>
      <c r="D456" s="19">
        <v>0</v>
      </c>
      <c r="E456" s="19">
        <v>0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57298</v>
      </c>
      <c r="N456" s="20">
        <v>57298</v>
      </c>
    </row>
    <row r="457" spans="1:14" x14ac:dyDescent="0.2">
      <c r="A457" s="16" t="s">
        <v>23</v>
      </c>
      <c r="B457" s="17"/>
      <c r="C457" s="18">
        <v>0</v>
      </c>
      <c r="D457" s="19">
        <v>0</v>
      </c>
      <c r="E457" s="19">
        <v>1.5</v>
      </c>
      <c r="F457" s="18">
        <v>0</v>
      </c>
      <c r="G457" s="18">
        <v>586188</v>
      </c>
      <c r="H457" s="18">
        <v>586188</v>
      </c>
      <c r="I457" s="18">
        <v>0</v>
      </c>
      <c r="J457" s="18">
        <v>203994</v>
      </c>
      <c r="K457" s="18">
        <v>5862</v>
      </c>
      <c r="L457" s="18">
        <v>0</v>
      </c>
      <c r="M457" s="18">
        <v>0</v>
      </c>
      <c r="N457" s="20">
        <v>790182</v>
      </c>
    </row>
    <row r="458" spans="1:14" x14ac:dyDescent="0.2">
      <c r="A458" s="16" t="s">
        <v>46</v>
      </c>
      <c r="B458" s="17"/>
      <c r="C458" s="18">
        <v>0</v>
      </c>
      <c r="D458" s="19">
        <v>6.5453000000000001</v>
      </c>
      <c r="E458" s="19">
        <v>0.96</v>
      </c>
      <c r="F458" s="18">
        <v>4627591</v>
      </c>
      <c r="G458" s="18">
        <v>241056</v>
      </c>
      <c r="H458" s="18">
        <v>4868647</v>
      </c>
      <c r="I458" s="18">
        <v>0</v>
      </c>
      <c r="J458" s="18">
        <v>1694288</v>
      </c>
      <c r="K458" s="18">
        <v>48686</v>
      </c>
      <c r="L458" s="18">
        <v>52300</v>
      </c>
      <c r="M458" s="18">
        <v>0</v>
      </c>
      <c r="N458" s="20">
        <v>6615235</v>
      </c>
    </row>
    <row r="459" spans="1:14" x14ac:dyDescent="0.2">
      <c r="A459" s="11" t="s">
        <v>24</v>
      </c>
      <c r="B459" s="12"/>
      <c r="C459" s="13">
        <f>SUM(C452:C458)</f>
        <v>0</v>
      </c>
      <c r="D459" s="14">
        <f>SUM(D452:D458)</f>
        <v>6.5152999999999999</v>
      </c>
      <c r="E459" s="14">
        <f>SUM(E452:E458)</f>
        <v>2.46</v>
      </c>
      <c r="F459" s="13">
        <f>SUM(F452:F458)</f>
        <v>4614235</v>
      </c>
      <c r="G459" s="13">
        <f>SUM(G452:G458)</f>
        <v>827244</v>
      </c>
      <c r="H459" s="13">
        <f>SUM(H452:H458)</f>
        <v>5441479</v>
      </c>
      <c r="I459" s="13">
        <f>SUM(I452:I458)</f>
        <v>13356</v>
      </c>
      <c r="J459" s="13">
        <f>SUM(J452:J458)</f>
        <v>1898148</v>
      </c>
      <c r="K459" s="13">
        <f>SUM(K452:K458)</f>
        <v>54414</v>
      </c>
      <c r="L459" s="13">
        <f>SUM(L452:L458)</f>
        <v>52300</v>
      </c>
      <c r="M459" s="13">
        <f>SUM(M452:M458)</f>
        <v>334968</v>
      </c>
      <c r="N459" s="15">
        <f>SUM(N452:N458)</f>
        <v>7740251</v>
      </c>
    </row>
    <row r="460" spans="1:14" x14ac:dyDescent="0.2">
      <c r="A460" s="11" t="s">
        <v>54</v>
      </c>
      <c r="B460" s="12"/>
      <c r="C460" s="13"/>
      <c r="D460" s="14"/>
      <c r="E460" s="14"/>
      <c r="F460" s="13"/>
      <c r="G460" s="13"/>
      <c r="H460" s="13"/>
      <c r="I460" s="13"/>
      <c r="J460" s="13"/>
      <c r="K460" s="13"/>
      <c r="L460" s="13"/>
      <c r="M460" s="13"/>
      <c r="N460" s="15"/>
    </row>
    <row r="461" spans="1:14" x14ac:dyDescent="0.2">
      <c r="A461" s="16" t="s">
        <v>99</v>
      </c>
      <c r="B461" s="17"/>
      <c r="C461" s="18">
        <v>36</v>
      </c>
      <c r="D461" s="19">
        <v>0.40410000000000001</v>
      </c>
      <c r="E461" s="19">
        <v>0</v>
      </c>
      <c r="F461" s="18">
        <v>198070</v>
      </c>
      <c r="G461" s="18">
        <v>0</v>
      </c>
      <c r="H461" s="18">
        <v>198070</v>
      </c>
      <c r="I461" s="18">
        <v>0</v>
      </c>
      <c r="J461" s="18">
        <v>68928</v>
      </c>
      <c r="K461" s="18">
        <v>1981</v>
      </c>
      <c r="L461" s="18">
        <v>864</v>
      </c>
      <c r="M461" s="18">
        <v>0</v>
      </c>
      <c r="N461" s="20">
        <v>267862</v>
      </c>
    </row>
    <row r="462" spans="1:14" x14ac:dyDescent="0.2">
      <c r="A462" s="11" t="s">
        <v>24</v>
      </c>
      <c r="B462" s="12"/>
      <c r="C462" s="13">
        <f>SUM(C461:C461)</f>
        <v>36</v>
      </c>
      <c r="D462" s="14">
        <f>SUM(D461:D461)</f>
        <v>0.40410000000000001</v>
      </c>
      <c r="E462" s="14">
        <f>SUM(E461:E461)</f>
        <v>0</v>
      </c>
      <c r="F462" s="13">
        <f>SUM(F461:F461)</f>
        <v>198070</v>
      </c>
      <c r="G462" s="13">
        <f>SUM(G461:G461)</f>
        <v>0</v>
      </c>
      <c r="H462" s="13">
        <f>SUM(H461:H461)</f>
        <v>198070</v>
      </c>
      <c r="I462" s="13">
        <f>SUM(I461:I461)</f>
        <v>0</v>
      </c>
      <c r="J462" s="13">
        <f>SUM(J461:J461)</f>
        <v>68928</v>
      </c>
      <c r="K462" s="13">
        <f>SUM(K461:K461)</f>
        <v>1981</v>
      </c>
      <c r="L462" s="13">
        <f>SUM(L461:L461)</f>
        <v>864</v>
      </c>
      <c r="M462" s="13">
        <f>SUM(M461:M461)</f>
        <v>0</v>
      </c>
      <c r="N462" s="15">
        <f>SUM(N461:N461)</f>
        <v>267862</v>
      </c>
    </row>
    <row r="463" spans="1:14" x14ac:dyDescent="0.2">
      <c r="A463" s="6" t="s">
        <v>135</v>
      </c>
      <c r="B463" s="7"/>
      <c r="C463" s="8">
        <f>C459+C462</f>
        <v>36</v>
      </c>
      <c r="D463" s="9">
        <f>D459+D462</f>
        <v>6.9193999999999996</v>
      </c>
      <c r="E463" s="9">
        <f>E459+E462</f>
        <v>2.46</v>
      </c>
      <c r="F463" s="8">
        <f>F459+F462</f>
        <v>4812305</v>
      </c>
      <c r="G463" s="8">
        <f>G459+G462</f>
        <v>827244</v>
      </c>
      <c r="H463" s="8">
        <f>H459+H462</f>
        <v>5639549</v>
      </c>
      <c r="I463" s="8">
        <f>I459+I462</f>
        <v>13356</v>
      </c>
      <c r="J463" s="8">
        <f>J459+J462</f>
        <v>1967076</v>
      </c>
      <c r="K463" s="8">
        <f>K459+K462</f>
        <v>56395</v>
      </c>
      <c r="L463" s="8">
        <f>L459+L462</f>
        <v>53164</v>
      </c>
      <c r="M463" s="8">
        <f>M459+M462</f>
        <v>334968</v>
      </c>
      <c r="N463" s="10">
        <f>N459+N462</f>
        <v>8008113</v>
      </c>
    </row>
    <row r="464" spans="1:14" x14ac:dyDescent="0.2">
      <c r="A464" s="16"/>
      <c r="B464" s="17"/>
      <c r="C464" s="18"/>
      <c r="D464" s="19"/>
      <c r="E464" s="19"/>
      <c r="F464" s="18"/>
      <c r="G464" s="18"/>
      <c r="H464" s="18"/>
      <c r="I464" s="18"/>
      <c r="J464" s="18"/>
      <c r="K464" s="18"/>
      <c r="L464" s="18"/>
      <c r="M464" s="18"/>
      <c r="N464" s="20"/>
    </row>
    <row r="465" spans="1:14" x14ac:dyDescent="0.2">
      <c r="A465" s="6" t="s">
        <v>136</v>
      </c>
      <c r="B465" s="7"/>
      <c r="C465" s="8"/>
      <c r="D465" s="9"/>
      <c r="E465" s="9"/>
      <c r="F465" s="8"/>
      <c r="G465" s="8"/>
      <c r="H465" s="8"/>
      <c r="I465" s="8"/>
      <c r="J465" s="8"/>
      <c r="K465" s="8"/>
      <c r="L465" s="8"/>
      <c r="M465" s="8"/>
      <c r="N465" s="10"/>
    </row>
    <row r="466" spans="1:14" x14ac:dyDescent="0.2">
      <c r="A466" s="6" t="s">
        <v>137</v>
      </c>
      <c r="B466" s="7" t="s">
        <v>6</v>
      </c>
      <c r="C466" s="8" t="s">
        <v>7</v>
      </c>
      <c r="D466" s="9" t="s">
        <v>8</v>
      </c>
      <c r="E466" s="9" t="s">
        <v>9</v>
      </c>
      <c r="F466" s="8" t="s">
        <v>10</v>
      </c>
      <c r="G466" s="8" t="s">
        <v>11</v>
      </c>
      <c r="H466" s="8" t="s">
        <v>12</v>
      </c>
      <c r="I466" s="8" t="s">
        <v>13</v>
      </c>
      <c r="J466" s="8" t="s">
        <v>14</v>
      </c>
      <c r="K466" s="8" t="s">
        <v>15</v>
      </c>
      <c r="L466" s="8" t="s">
        <v>16</v>
      </c>
      <c r="M466" s="8" t="s">
        <v>17</v>
      </c>
      <c r="N466" s="10" t="s">
        <v>18</v>
      </c>
    </row>
    <row r="467" spans="1:14" x14ac:dyDescent="0.2">
      <c r="A467" s="11" t="s">
        <v>44</v>
      </c>
      <c r="B467" s="12"/>
      <c r="C467" s="13"/>
      <c r="D467" s="14"/>
      <c r="E467" s="14"/>
      <c r="F467" s="13"/>
      <c r="G467" s="13"/>
      <c r="H467" s="13"/>
      <c r="I467" s="13"/>
      <c r="J467" s="13"/>
      <c r="K467" s="13"/>
      <c r="L467" s="13"/>
      <c r="M467" s="13"/>
      <c r="N467" s="15"/>
    </row>
    <row r="468" spans="1:14" x14ac:dyDescent="0.2">
      <c r="A468" s="16" t="s">
        <v>36</v>
      </c>
      <c r="B468" s="17"/>
      <c r="C468" s="18">
        <v>0</v>
      </c>
      <c r="D468" s="19">
        <v>-0.96</v>
      </c>
      <c r="E468" s="19">
        <v>0</v>
      </c>
      <c r="F468" s="18">
        <v>-482304</v>
      </c>
      <c r="G468" s="18">
        <v>0</v>
      </c>
      <c r="H468" s="18">
        <v>-482304</v>
      </c>
      <c r="I468" s="18">
        <v>0</v>
      </c>
      <c r="J468" s="18">
        <v>-167841</v>
      </c>
      <c r="K468" s="18">
        <v>-4823</v>
      </c>
      <c r="L468" s="18">
        <v>0</v>
      </c>
      <c r="M468" s="18">
        <v>0</v>
      </c>
      <c r="N468" s="20">
        <v>-650145</v>
      </c>
    </row>
    <row r="469" spans="1:14" x14ac:dyDescent="0.2">
      <c r="A469" s="16" t="s">
        <v>37</v>
      </c>
      <c r="B469" s="17"/>
      <c r="C469" s="18">
        <v>0</v>
      </c>
      <c r="D469" s="19">
        <v>0</v>
      </c>
      <c r="E469" s="19">
        <v>0</v>
      </c>
      <c r="F469" s="18">
        <v>0</v>
      </c>
      <c r="G469" s="18">
        <v>0</v>
      </c>
      <c r="H469" s="18">
        <v>0</v>
      </c>
      <c r="I469" s="18">
        <v>482304</v>
      </c>
      <c r="J469" s="18">
        <v>163018</v>
      </c>
      <c r="K469" s="18">
        <v>0</v>
      </c>
      <c r="L469" s="18">
        <v>0</v>
      </c>
      <c r="M469" s="18">
        <v>0</v>
      </c>
      <c r="N469" s="20">
        <v>645322</v>
      </c>
    </row>
    <row r="470" spans="1:14" x14ac:dyDescent="0.2">
      <c r="A470" s="16" t="s">
        <v>30</v>
      </c>
      <c r="B470" s="17">
        <v>7</v>
      </c>
      <c r="C470" s="18">
        <v>0</v>
      </c>
      <c r="D470" s="19">
        <v>0</v>
      </c>
      <c r="E470" s="19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100000</v>
      </c>
      <c r="N470" s="20">
        <v>100000</v>
      </c>
    </row>
    <row r="471" spans="1:14" x14ac:dyDescent="0.2">
      <c r="A471" s="16" t="s">
        <v>20</v>
      </c>
      <c r="B471" s="17">
        <v>8</v>
      </c>
      <c r="C471" s="18">
        <v>0</v>
      </c>
      <c r="D471" s="19">
        <v>0</v>
      </c>
      <c r="E471" s="19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678000</v>
      </c>
      <c r="N471" s="20">
        <v>678000</v>
      </c>
    </row>
    <row r="472" spans="1:14" x14ac:dyDescent="0.2">
      <c r="A472" s="16" t="s">
        <v>21</v>
      </c>
      <c r="B472" s="17">
        <v>544</v>
      </c>
      <c r="C472" s="18">
        <v>0</v>
      </c>
      <c r="D472" s="19">
        <v>0</v>
      </c>
      <c r="E472" s="19">
        <v>0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321278</v>
      </c>
      <c r="N472" s="20">
        <v>321278</v>
      </c>
    </row>
    <row r="473" spans="1:14" x14ac:dyDescent="0.2">
      <c r="A473" s="16" t="s">
        <v>45</v>
      </c>
      <c r="B473" s="17"/>
      <c r="C473" s="18">
        <v>0</v>
      </c>
      <c r="D473" s="19">
        <v>0</v>
      </c>
      <c r="E473" s="19">
        <v>0.4</v>
      </c>
      <c r="F473" s="18">
        <v>0</v>
      </c>
      <c r="G473" s="18">
        <v>105883</v>
      </c>
      <c r="H473" s="18">
        <v>105883</v>
      </c>
      <c r="I473" s="18">
        <v>0</v>
      </c>
      <c r="J473" s="18">
        <v>36847</v>
      </c>
      <c r="K473" s="18">
        <v>1059</v>
      </c>
      <c r="L473" s="18">
        <v>0</v>
      </c>
      <c r="M473" s="18">
        <v>0</v>
      </c>
      <c r="N473" s="20">
        <v>142730</v>
      </c>
    </row>
    <row r="474" spans="1:14" x14ac:dyDescent="0.2">
      <c r="A474" s="16" t="s">
        <v>23</v>
      </c>
      <c r="B474" s="17"/>
      <c r="C474" s="18">
        <v>0</v>
      </c>
      <c r="D474" s="19">
        <v>0</v>
      </c>
      <c r="E474" s="19">
        <v>2.4300000000000002</v>
      </c>
      <c r="F474" s="18">
        <v>0</v>
      </c>
      <c r="G474" s="18">
        <v>956474</v>
      </c>
      <c r="H474" s="18">
        <v>956474</v>
      </c>
      <c r="I474" s="18">
        <v>0</v>
      </c>
      <c r="J474" s="18">
        <v>332853</v>
      </c>
      <c r="K474" s="18">
        <v>9565</v>
      </c>
      <c r="L474" s="18">
        <v>0</v>
      </c>
      <c r="M474" s="18">
        <v>0</v>
      </c>
      <c r="N474" s="20">
        <v>1289327</v>
      </c>
    </row>
    <row r="475" spans="1:14" x14ac:dyDescent="0.2">
      <c r="A475" s="16" t="s">
        <v>46</v>
      </c>
      <c r="B475" s="17"/>
      <c r="C475" s="18">
        <v>0</v>
      </c>
      <c r="D475" s="19">
        <v>18.207000000000001</v>
      </c>
      <c r="E475" s="19">
        <v>1.79</v>
      </c>
      <c r="F475" s="18">
        <v>11634711</v>
      </c>
      <c r="G475" s="18">
        <v>449469</v>
      </c>
      <c r="H475" s="18">
        <v>12084180</v>
      </c>
      <c r="I475" s="18">
        <v>0</v>
      </c>
      <c r="J475" s="18">
        <v>4205294</v>
      </c>
      <c r="K475" s="18">
        <v>120841</v>
      </c>
      <c r="L475" s="18">
        <v>115555</v>
      </c>
      <c r="M475" s="18">
        <v>0</v>
      </c>
      <c r="N475" s="20">
        <v>16405029</v>
      </c>
    </row>
    <row r="476" spans="1:14" x14ac:dyDescent="0.2">
      <c r="A476" s="11" t="s">
        <v>24</v>
      </c>
      <c r="B476" s="12"/>
      <c r="C476" s="13">
        <f>SUM(C468:C475)</f>
        <v>0</v>
      </c>
      <c r="D476" s="14">
        <f>SUM(D468:D475)</f>
        <v>17.247</v>
      </c>
      <c r="E476" s="14">
        <f>SUM(E468:E475)</f>
        <v>4.62</v>
      </c>
      <c r="F476" s="13">
        <f>SUM(F468:F475)</f>
        <v>11152407</v>
      </c>
      <c r="G476" s="13">
        <f>SUM(G468:G475)</f>
        <v>1511826</v>
      </c>
      <c r="H476" s="13">
        <f>SUM(H468:H475)</f>
        <v>12664233</v>
      </c>
      <c r="I476" s="13">
        <f>SUM(I468:I475)</f>
        <v>482304</v>
      </c>
      <c r="J476" s="13">
        <f>SUM(J468:J475)</f>
        <v>4570171</v>
      </c>
      <c r="K476" s="13">
        <f>SUM(K468:K475)</f>
        <v>126642</v>
      </c>
      <c r="L476" s="13">
        <f>SUM(L468:L475)</f>
        <v>115555</v>
      </c>
      <c r="M476" s="13">
        <f>SUM(M468:M475)</f>
        <v>1099278</v>
      </c>
      <c r="N476" s="15">
        <f>SUM(N468:N475)</f>
        <v>18931541</v>
      </c>
    </row>
    <row r="477" spans="1:14" x14ac:dyDescent="0.2">
      <c r="A477" s="11" t="s">
        <v>63</v>
      </c>
      <c r="B477" s="12"/>
      <c r="C477" s="13"/>
      <c r="D477" s="14"/>
      <c r="E477" s="14"/>
      <c r="F477" s="13"/>
      <c r="G477" s="13"/>
      <c r="H477" s="13"/>
      <c r="I477" s="13"/>
      <c r="J477" s="13"/>
      <c r="K477" s="13"/>
      <c r="L477" s="13"/>
      <c r="M477" s="13"/>
      <c r="N477" s="15"/>
    </row>
    <row r="478" spans="1:14" x14ac:dyDescent="0.2">
      <c r="A478" s="16" t="s">
        <v>64</v>
      </c>
      <c r="B478" s="17"/>
      <c r="C478" s="18">
        <v>0</v>
      </c>
      <c r="D478" s="19">
        <v>2.1429999999999998</v>
      </c>
      <c r="E478" s="19">
        <v>0.27</v>
      </c>
      <c r="F478" s="18">
        <v>1236234</v>
      </c>
      <c r="G478" s="18">
        <v>86162</v>
      </c>
      <c r="H478" s="18">
        <v>1322396</v>
      </c>
      <c r="I478" s="18">
        <v>0</v>
      </c>
      <c r="J478" s="18">
        <v>460194</v>
      </c>
      <c r="K478" s="18">
        <v>13224</v>
      </c>
      <c r="L478" s="18">
        <v>4960</v>
      </c>
      <c r="M478" s="18">
        <v>0</v>
      </c>
      <c r="N478" s="20">
        <v>1787550</v>
      </c>
    </row>
    <row r="479" spans="1:14" x14ac:dyDescent="0.2">
      <c r="A479" s="11" t="s">
        <v>24</v>
      </c>
      <c r="B479" s="12"/>
      <c r="C479" s="13">
        <f>SUM(C478:C478)</f>
        <v>0</v>
      </c>
      <c r="D479" s="14">
        <f>SUM(D478:D478)</f>
        <v>2.1429999999999998</v>
      </c>
      <c r="E479" s="14">
        <f>SUM(E478:E478)</f>
        <v>0.27</v>
      </c>
      <c r="F479" s="13">
        <f>SUM(F478:F478)</f>
        <v>1236234</v>
      </c>
      <c r="G479" s="13">
        <f>SUM(G478:G478)</f>
        <v>86162</v>
      </c>
      <c r="H479" s="13">
        <f>SUM(H478:H478)</f>
        <v>1322396</v>
      </c>
      <c r="I479" s="13">
        <f>SUM(I478:I478)</f>
        <v>0</v>
      </c>
      <c r="J479" s="13">
        <f>SUM(J478:J478)</f>
        <v>460194</v>
      </c>
      <c r="K479" s="13">
        <f>SUM(K478:K478)</f>
        <v>13224</v>
      </c>
      <c r="L479" s="13">
        <f>SUM(L478:L478)</f>
        <v>4960</v>
      </c>
      <c r="M479" s="13">
        <f>SUM(M478:M478)</f>
        <v>0</v>
      </c>
      <c r="N479" s="15">
        <f>SUM(N478:N478)</f>
        <v>1787550</v>
      </c>
    </row>
    <row r="480" spans="1:14" x14ac:dyDescent="0.2">
      <c r="A480" s="11" t="s">
        <v>54</v>
      </c>
      <c r="B480" s="12"/>
      <c r="C480" s="13"/>
      <c r="D480" s="14"/>
      <c r="E480" s="14"/>
      <c r="F480" s="13"/>
      <c r="G480" s="13"/>
      <c r="H480" s="13"/>
      <c r="I480" s="13"/>
      <c r="J480" s="13"/>
      <c r="K480" s="13"/>
      <c r="L480" s="13"/>
      <c r="M480" s="13"/>
      <c r="N480" s="15"/>
    </row>
    <row r="481" spans="1:14" x14ac:dyDescent="0.2">
      <c r="A481" s="16" t="s">
        <v>55</v>
      </c>
      <c r="B481" s="17"/>
      <c r="C481" s="18">
        <v>21</v>
      </c>
      <c r="D481" s="19">
        <v>0</v>
      </c>
      <c r="E481" s="19">
        <v>0.04</v>
      </c>
      <c r="F481" s="18">
        <v>0</v>
      </c>
      <c r="G481" s="18">
        <v>10840</v>
      </c>
      <c r="H481" s="18">
        <v>10840</v>
      </c>
      <c r="I481" s="18">
        <v>0</v>
      </c>
      <c r="J481" s="18">
        <v>3772</v>
      </c>
      <c r="K481" s="18">
        <v>108</v>
      </c>
      <c r="L481" s="18">
        <v>0</v>
      </c>
      <c r="M481" s="18">
        <v>0</v>
      </c>
      <c r="N481" s="20">
        <v>14612</v>
      </c>
    </row>
    <row r="482" spans="1:14" x14ac:dyDescent="0.2">
      <c r="A482" s="16" t="s">
        <v>56</v>
      </c>
      <c r="B482" s="17"/>
      <c r="C482" s="18">
        <v>0</v>
      </c>
      <c r="D482" s="19">
        <v>1.3095000000000001</v>
      </c>
      <c r="E482" s="19">
        <v>0</v>
      </c>
      <c r="F482" s="18">
        <v>563765</v>
      </c>
      <c r="G482" s="18">
        <v>0</v>
      </c>
      <c r="H482" s="18">
        <v>563765</v>
      </c>
      <c r="I482" s="18">
        <v>0</v>
      </c>
      <c r="J482" s="18">
        <v>196191</v>
      </c>
      <c r="K482" s="18">
        <v>5638</v>
      </c>
      <c r="L482" s="18">
        <v>0</v>
      </c>
      <c r="M482" s="18">
        <v>0</v>
      </c>
      <c r="N482" s="20">
        <v>759956</v>
      </c>
    </row>
    <row r="483" spans="1:14" x14ac:dyDescent="0.2">
      <c r="A483" s="11" t="s">
        <v>24</v>
      </c>
      <c r="B483" s="12"/>
      <c r="C483" s="13">
        <f>SUM(C481:C482)</f>
        <v>21</v>
      </c>
      <c r="D483" s="14">
        <f>SUM(D481:D482)</f>
        <v>1.3095000000000001</v>
      </c>
      <c r="E483" s="14">
        <f>SUM(E481:E482)</f>
        <v>0.04</v>
      </c>
      <c r="F483" s="13">
        <f>SUM(F481:F482)</f>
        <v>563765</v>
      </c>
      <c r="G483" s="13">
        <f>SUM(G481:G482)</f>
        <v>10840</v>
      </c>
      <c r="H483" s="13">
        <f>SUM(H481:H482)</f>
        <v>574605</v>
      </c>
      <c r="I483" s="13">
        <f>SUM(I481:I482)</f>
        <v>0</v>
      </c>
      <c r="J483" s="13">
        <f>SUM(J481:J482)</f>
        <v>199963</v>
      </c>
      <c r="K483" s="13">
        <f>SUM(K481:K482)</f>
        <v>5746</v>
      </c>
      <c r="L483" s="13">
        <f>SUM(L481:L482)</f>
        <v>0</v>
      </c>
      <c r="M483" s="13">
        <f>SUM(M481:M482)</f>
        <v>0</v>
      </c>
      <c r="N483" s="15">
        <f>SUM(N481:N482)</f>
        <v>774568</v>
      </c>
    </row>
    <row r="484" spans="1:14" x14ac:dyDescent="0.2">
      <c r="A484" s="6" t="s">
        <v>138</v>
      </c>
      <c r="B484" s="7"/>
      <c r="C484" s="8">
        <f>C476+C479+C483</f>
        <v>21</v>
      </c>
      <c r="D484" s="9">
        <f>D476+D479+D483</f>
        <v>20.6995</v>
      </c>
      <c r="E484" s="9">
        <f>E476+E479+E483</f>
        <v>4.9300000000000006</v>
      </c>
      <c r="F484" s="8">
        <f>F476+F479+F483</f>
        <v>12952406</v>
      </c>
      <c r="G484" s="8">
        <f>G476+G479+G483</f>
        <v>1608828</v>
      </c>
      <c r="H484" s="8">
        <f>H476+H479+H483</f>
        <v>14561234</v>
      </c>
      <c r="I484" s="8">
        <f>I476+I479+I483</f>
        <v>482304</v>
      </c>
      <c r="J484" s="8">
        <f>J476+J479+J483</f>
        <v>5230328</v>
      </c>
      <c r="K484" s="8">
        <f>K476+K479+K483</f>
        <v>145612</v>
      </c>
      <c r="L484" s="8">
        <f>L476+L479+L483</f>
        <v>120515</v>
      </c>
      <c r="M484" s="8">
        <f>M476+M479+M483</f>
        <v>1099278</v>
      </c>
      <c r="N484" s="10">
        <f>N476+N479+N483</f>
        <v>21493659</v>
      </c>
    </row>
    <row r="485" spans="1:14" x14ac:dyDescent="0.2">
      <c r="A485" s="16"/>
      <c r="B485" s="17"/>
      <c r="C485" s="18"/>
      <c r="D485" s="19"/>
      <c r="E485" s="19"/>
      <c r="F485" s="18"/>
      <c r="G485" s="18"/>
      <c r="H485" s="18"/>
      <c r="I485" s="18"/>
      <c r="J485" s="18"/>
      <c r="K485" s="18"/>
      <c r="L485" s="18"/>
      <c r="M485" s="18"/>
      <c r="N485" s="20"/>
    </row>
    <row r="486" spans="1:14" x14ac:dyDescent="0.2">
      <c r="A486" s="6" t="s">
        <v>139</v>
      </c>
      <c r="B486" s="7"/>
      <c r="C486" s="8"/>
      <c r="D486" s="9"/>
      <c r="E486" s="9"/>
      <c r="F486" s="8"/>
      <c r="G486" s="8"/>
      <c r="H486" s="8"/>
      <c r="I486" s="8"/>
      <c r="J486" s="8"/>
      <c r="K486" s="8"/>
      <c r="L486" s="8"/>
      <c r="M486" s="8"/>
      <c r="N486" s="10"/>
    </row>
    <row r="487" spans="1:14" x14ac:dyDescent="0.2">
      <c r="A487" s="6" t="s">
        <v>140</v>
      </c>
      <c r="B487" s="7" t="s">
        <v>6</v>
      </c>
      <c r="C487" s="8" t="s">
        <v>7</v>
      </c>
      <c r="D487" s="9" t="s">
        <v>8</v>
      </c>
      <c r="E487" s="9" t="s">
        <v>9</v>
      </c>
      <c r="F487" s="8" t="s">
        <v>10</v>
      </c>
      <c r="G487" s="8" t="s">
        <v>11</v>
      </c>
      <c r="H487" s="8" t="s">
        <v>12</v>
      </c>
      <c r="I487" s="8" t="s">
        <v>13</v>
      </c>
      <c r="J487" s="8" t="s">
        <v>14</v>
      </c>
      <c r="K487" s="8" t="s">
        <v>15</v>
      </c>
      <c r="L487" s="8" t="s">
        <v>16</v>
      </c>
      <c r="M487" s="8" t="s">
        <v>17</v>
      </c>
      <c r="N487" s="10" t="s">
        <v>18</v>
      </c>
    </row>
    <row r="488" spans="1:14" x14ac:dyDescent="0.2">
      <c r="A488" s="11" t="s">
        <v>44</v>
      </c>
      <c r="B488" s="12"/>
      <c r="C488" s="13"/>
      <c r="D488" s="14"/>
      <c r="E488" s="14"/>
      <c r="F488" s="13"/>
      <c r="G488" s="13"/>
      <c r="H488" s="13"/>
      <c r="I488" s="13"/>
      <c r="J488" s="13"/>
      <c r="K488" s="13"/>
      <c r="L488" s="13"/>
      <c r="M488" s="13"/>
      <c r="N488" s="15"/>
    </row>
    <row r="489" spans="1:14" x14ac:dyDescent="0.2">
      <c r="A489" s="16" t="s">
        <v>36</v>
      </c>
      <c r="B489" s="17"/>
      <c r="C489" s="18">
        <v>0</v>
      </c>
      <c r="D489" s="19">
        <v>-0.04</v>
      </c>
      <c r="E489" s="19">
        <v>0</v>
      </c>
      <c r="F489" s="18">
        <v>-30240</v>
      </c>
      <c r="G489" s="18">
        <v>0</v>
      </c>
      <c r="H489" s="18">
        <v>-30240</v>
      </c>
      <c r="I489" s="18">
        <v>0</v>
      </c>
      <c r="J489" s="18">
        <v>-10524</v>
      </c>
      <c r="K489" s="18">
        <v>-302</v>
      </c>
      <c r="L489" s="18">
        <v>0</v>
      </c>
      <c r="M489" s="18">
        <v>0</v>
      </c>
      <c r="N489" s="20">
        <v>-40764</v>
      </c>
    </row>
    <row r="490" spans="1:14" x14ac:dyDescent="0.2">
      <c r="A490" s="16" t="s">
        <v>37</v>
      </c>
      <c r="B490" s="17"/>
      <c r="C490" s="18">
        <v>0</v>
      </c>
      <c r="D490" s="19">
        <v>0</v>
      </c>
      <c r="E490" s="19">
        <v>0</v>
      </c>
      <c r="F490" s="18">
        <v>0</v>
      </c>
      <c r="G490" s="18">
        <v>0</v>
      </c>
      <c r="H490" s="18">
        <v>0</v>
      </c>
      <c r="I490" s="18">
        <v>30240</v>
      </c>
      <c r="J490" s="18">
        <v>10222</v>
      </c>
      <c r="K490" s="18">
        <v>0</v>
      </c>
      <c r="L490" s="18">
        <v>0</v>
      </c>
      <c r="M490" s="18">
        <v>0</v>
      </c>
      <c r="N490" s="20">
        <v>40462</v>
      </c>
    </row>
    <row r="491" spans="1:14" x14ac:dyDescent="0.2">
      <c r="A491" s="16" t="s">
        <v>30</v>
      </c>
      <c r="B491" s="17">
        <v>7</v>
      </c>
      <c r="C491" s="18">
        <v>0</v>
      </c>
      <c r="D491" s="19">
        <v>0</v>
      </c>
      <c r="E491" s="19">
        <v>0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168675</v>
      </c>
      <c r="N491" s="20">
        <v>168675</v>
      </c>
    </row>
    <row r="492" spans="1:14" x14ac:dyDescent="0.2">
      <c r="A492" s="16" t="s">
        <v>20</v>
      </c>
      <c r="B492" s="17">
        <v>8</v>
      </c>
      <c r="C492" s="18">
        <v>0</v>
      </c>
      <c r="D492" s="19">
        <v>0</v>
      </c>
      <c r="E492" s="19">
        <v>0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312005</v>
      </c>
      <c r="N492" s="20">
        <v>312005</v>
      </c>
    </row>
    <row r="493" spans="1:14" x14ac:dyDescent="0.2">
      <c r="A493" s="16" t="s">
        <v>21</v>
      </c>
      <c r="B493" s="17">
        <v>544</v>
      </c>
      <c r="C493" s="18">
        <v>0</v>
      </c>
      <c r="D493" s="19">
        <v>0</v>
      </c>
      <c r="E493" s="19">
        <v>0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8">
        <v>211757</v>
      </c>
      <c r="N493" s="20">
        <v>211757</v>
      </c>
    </row>
    <row r="494" spans="1:14" x14ac:dyDescent="0.2">
      <c r="A494" s="16" t="s">
        <v>23</v>
      </c>
      <c r="B494" s="17"/>
      <c r="C494" s="18">
        <v>0</v>
      </c>
      <c r="D494" s="19">
        <v>0</v>
      </c>
      <c r="E494" s="19">
        <v>1.25</v>
      </c>
      <c r="F494" s="18">
        <v>0</v>
      </c>
      <c r="G494" s="18">
        <v>488490</v>
      </c>
      <c r="H494" s="18">
        <v>488490</v>
      </c>
      <c r="I494" s="18">
        <v>0</v>
      </c>
      <c r="J494" s="18">
        <v>169995</v>
      </c>
      <c r="K494" s="18">
        <v>4885</v>
      </c>
      <c r="L494" s="18">
        <v>0</v>
      </c>
      <c r="M494" s="18">
        <v>0</v>
      </c>
      <c r="N494" s="20">
        <v>658485</v>
      </c>
    </row>
    <row r="495" spans="1:14" x14ac:dyDescent="0.2">
      <c r="A495" s="16" t="s">
        <v>46</v>
      </c>
      <c r="B495" s="17"/>
      <c r="C495" s="18">
        <v>0</v>
      </c>
      <c r="D495" s="19">
        <v>10.7067</v>
      </c>
      <c r="E495" s="19">
        <v>0.89</v>
      </c>
      <c r="F495" s="18">
        <v>6679222</v>
      </c>
      <c r="G495" s="18">
        <v>223479</v>
      </c>
      <c r="H495" s="18">
        <v>6902701</v>
      </c>
      <c r="I495" s="18">
        <v>0</v>
      </c>
      <c r="J495" s="18">
        <v>2402140</v>
      </c>
      <c r="K495" s="18">
        <v>69027</v>
      </c>
      <c r="L495" s="18">
        <v>50960</v>
      </c>
      <c r="M495" s="18">
        <v>0</v>
      </c>
      <c r="N495" s="20">
        <v>9355801</v>
      </c>
    </row>
    <row r="496" spans="1:14" x14ac:dyDescent="0.2">
      <c r="A496" s="11" t="s">
        <v>24</v>
      </c>
      <c r="B496" s="12"/>
      <c r="C496" s="13">
        <f>SUM(C489:C495)</f>
        <v>0</v>
      </c>
      <c r="D496" s="14">
        <f>SUM(D489:D495)</f>
        <v>10.666700000000001</v>
      </c>
      <c r="E496" s="14">
        <f>SUM(E489:E495)</f>
        <v>2.14</v>
      </c>
      <c r="F496" s="13">
        <f>SUM(F489:F495)</f>
        <v>6648982</v>
      </c>
      <c r="G496" s="13">
        <f>SUM(G489:G495)</f>
        <v>711969</v>
      </c>
      <c r="H496" s="13">
        <f>SUM(H489:H495)</f>
        <v>7360951</v>
      </c>
      <c r="I496" s="13">
        <f>SUM(I489:I495)</f>
        <v>30240</v>
      </c>
      <c r="J496" s="13">
        <f>SUM(J489:J495)</f>
        <v>2571833</v>
      </c>
      <c r="K496" s="13">
        <f>SUM(K489:K495)</f>
        <v>73610</v>
      </c>
      <c r="L496" s="13">
        <f>SUM(L489:L495)</f>
        <v>50960</v>
      </c>
      <c r="M496" s="13">
        <f>SUM(M489:M495)</f>
        <v>692437</v>
      </c>
      <c r="N496" s="15">
        <f>SUM(N489:N495)</f>
        <v>10706421</v>
      </c>
    </row>
    <row r="497" spans="1:14" x14ac:dyDescent="0.2">
      <c r="A497" s="11" t="s">
        <v>54</v>
      </c>
      <c r="B497" s="12"/>
      <c r="C497" s="13"/>
      <c r="D497" s="14"/>
      <c r="E497" s="14"/>
      <c r="F497" s="13"/>
      <c r="G497" s="13"/>
      <c r="H497" s="13"/>
      <c r="I497" s="13"/>
      <c r="J497" s="13"/>
      <c r="K497" s="13"/>
      <c r="L497" s="13"/>
      <c r="M497" s="13"/>
      <c r="N497" s="15"/>
    </row>
    <row r="498" spans="1:14" x14ac:dyDescent="0.2">
      <c r="A498" s="16" t="s">
        <v>55</v>
      </c>
      <c r="B498" s="17"/>
      <c r="C498" s="18">
        <v>22</v>
      </c>
      <c r="D498" s="19">
        <v>0</v>
      </c>
      <c r="E498" s="19">
        <v>4.19E-2</v>
      </c>
      <c r="F498" s="18">
        <v>0</v>
      </c>
      <c r="G498" s="18">
        <v>11355</v>
      </c>
      <c r="H498" s="18">
        <v>11355</v>
      </c>
      <c r="I498" s="18">
        <v>0</v>
      </c>
      <c r="J498" s="18">
        <v>3952</v>
      </c>
      <c r="K498" s="18">
        <v>114</v>
      </c>
      <c r="L498" s="18">
        <v>0</v>
      </c>
      <c r="M498" s="18">
        <v>0</v>
      </c>
      <c r="N498" s="20">
        <v>15307</v>
      </c>
    </row>
    <row r="499" spans="1:14" x14ac:dyDescent="0.2">
      <c r="A499" s="16" t="s">
        <v>56</v>
      </c>
      <c r="B499" s="17"/>
      <c r="C499" s="18">
        <v>0</v>
      </c>
      <c r="D499" s="19">
        <v>2.0990000000000002</v>
      </c>
      <c r="E499" s="19">
        <v>0</v>
      </c>
      <c r="F499" s="18">
        <v>928059</v>
      </c>
      <c r="G499" s="18">
        <v>0</v>
      </c>
      <c r="H499" s="18">
        <v>928059</v>
      </c>
      <c r="I499" s="18">
        <v>0</v>
      </c>
      <c r="J499" s="18">
        <v>322965</v>
      </c>
      <c r="K499" s="18">
        <v>9281</v>
      </c>
      <c r="L499" s="18">
        <v>0</v>
      </c>
      <c r="M499" s="18">
        <v>0</v>
      </c>
      <c r="N499" s="20">
        <v>1251024</v>
      </c>
    </row>
    <row r="500" spans="1:14" x14ac:dyDescent="0.2">
      <c r="A500" s="11" t="s">
        <v>24</v>
      </c>
      <c r="B500" s="12"/>
      <c r="C500" s="13">
        <f>SUM(C498:C499)</f>
        <v>22</v>
      </c>
      <c r="D500" s="14">
        <f>SUM(D498:D499)</f>
        <v>2.0990000000000002</v>
      </c>
      <c r="E500" s="14">
        <f>SUM(E498:E499)</f>
        <v>4.19E-2</v>
      </c>
      <c r="F500" s="13">
        <f>SUM(F498:F499)</f>
        <v>928059</v>
      </c>
      <c r="G500" s="13">
        <f>SUM(G498:G499)</f>
        <v>11355</v>
      </c>
      <c r="H500" s="13">
        <f>SUM(H498:H499)</f>
        <v>939414</v>
      </c>
      <c r="I500" s="13">
        <f>SUM(I498:I499)</f>
        <v>0</v>
      </c>
      <c r="J500" s="13">
        <f>SUM(J498:J499)</f>
        <v>326917</v>
      </c>
      <c r="K500" s="13">
        <f>SUM(K498:K499)</f>
        <v>9395</v>
      </c>
      <c r="L500" s="13">
        <f>SUM(L498:L499)</f>
        <v>0</v>
      </c>
      <c r="M500" s="13">
        <f>SUM(M498:M499)</f>
        <v>0</v>
      </c>
      <c r="N500" s="15">
        <f>SUM(N498:N499)</f>
        <v>1266331</v>
      </c>
    </row>
    <row r="501" spans="1:14" x14ac:dyDescent="0.2">
      <c r="A501" s="6" t="s">
        <v>141</v>
      </c>
      <c r="B501" s="7"/>
      <c r="C501" s="8">
        <f>C496+C500</f>
        <v>22</v>
      </c>
      <c r="D501" s="9">
        <f>D496+D500</f>
        <v>12.765700000000001</v>
      </c>
      <c r="E501" s="9">
        <f>E496+E500</f>
        <v>2.1819000000000002</v>
      </c>
      <c r="F501" s="8">
        <f>F496+F500</f>
        <v>7577041</v>
      </c>
      <c r="G501" s="8">
        <f>G496+G500</f>
        <v>723324</v>
      </c>
      <c r="H501" s="8">
        <f>H496+H500</f>
        <v>8300365</v>
      </c>
      <c r="I501" s="8">
        <f>I496+I500</f>
        <v>30240</v>
      </c>
      <c r="J501" s="8">
        <f>J496+J500</f>
        <v>2898750</v>
      </c>
      <c r="K501" s="8">
        <f>K496+K500</f>
        <v>83005</v>
      </c>
      <c r="L501" s="8">
        <f>L496+L500</f>
        <v>50960</v>
      </c>
      <c r="M501" s="8">
        <f>M496+M500</f>
        <v>692437</v>
      </c>
      <c r="N501" s="10">
        <f>N496+N500</f>
        <v>11972752</v>
      </c>
    </row>
    <row r="502" spans="1:14" x14ac:dyDescent="0.2">
      <c r="A502" s="16"/>
      <c r="B502" s="17"/>
      <c r="C502" s="18"/>
      <c r="D502" s="19"/>
      <c r="E502" s="19"/>
      <c r="F502" s="18"/>
      <c r="G502" s="18"/>
      <c r="H502" s="18"/>
      <c r="I502" s="18"/>
      <c r="J502" s="18"/>
      <c r="K502" s="18"/>
      <c r="L502" s="18"/>
      <c r="M502" s="18"/>
      <c r="N502" s="20"/>
    </row>
    <row r="503" spans="1:14" x14ac:dyDescent="0.2">
      <c r="A503" s="6" t="s">
        <v>142</v>
      </c>
      <c r="B503" s="7"/>
      <c r="C503" s="8"/>
      <c r="D503" s="9"/>
      <c r="E503" s="9"/>
      <c r="F503" s="8"/>
      <c r="G503" s="8"/>
      <c r="H503" s="8"/>
      <c r="I503" s="8"/>
      <c r="J503" s="8"/>
      <c r="K503" s="8"/>
      <c r="L503" s="8"/>
      <c r="M503" s="8"/>
      <c r="N503" s="10"/>
    </row>
    <row r="504" spans="1:14" x14ac:dyDescent="0.2">
      <c r="A504" s="6" t="s">
        <v>143</v>
      </c>
      <c r="B504" s="7" t="s">
        <v>6</v>
      </c>
      <c r="C504" s="8" t="s">
        <v>7</v>
      </c>
      <c r="D504" s="9" t="s">
        <v>8</v>
      </c>
      <c r="E504" s="9" t="s">
        <v>9</v>
      </c>
      <c r="F504" s="8" t="s">
        <v>10</v>
      </c>
      <c r="G504" s="8" t="s">
        <v>11</v>
      </c>
      <c r="H504" s="8" t="s">
        <v>12</v>
      </c>
      <c r="I504" s="8" t="s">
        <v>13</v>
      </c>
      <c r="J504" s="8" t="s">
        <v>14</v>
      </c>
      <c r="K504" s="8" t="s">
        <v>15</v>
      </c>
      <c r="L504" s="8" t="s">
        <v>16</v>
      </c>
      <c r="M504" s="8" t="s">
        <v>17</v>
      </c>
      <c r="N504" s="10" t="s">
        <v>18</v>
      </c>
    </row>
    <row r="505" spans="1:14" x14ac:dyDescent="0.2">
      <c r="A505" s="11" t="s">
        <v>19</v>
      </c>
      <c r="B505" s="12"/>
      <c r="C505" s="13"/>
      <c r="D505" s="14"/>
      <c r="E505" s="14"/>
      <c r="F505" s="13"/>
      <c r="G505" s="13"/>
      <c r="H505" s="13"/>
      <c r="I505" s="13"/>
      <c r="J505" s="13"/>
      <c r="K505" s="13"/>
      <c r="L505" s="13"/>
      <c r="M505" s="13"/>
      <c r="N505" s="15"/>
    </row>
    <row r="506" spans="1:14" x14ac:dyDescent="0.2">
      <c r="A506" s="16" t="s">
        <v>22</v>
      </c>
      <c r="B506" s="17"/>
      <c r="C506" s="18">
        <v>0</v>
      </c>
      <c r="D506" s="19">
        <v>3</v>
      </c>
      <c r="E506" s="19">
        <v>0.43</v>
      </c>
      <c r="F506" s="18">
        <v>1582380</v>
      </c>
      <c r="G506" s="18">
        <v>102122</v>
      </c>
      <c r="H506" s="18">
        <v>1684502</v>
      </c>
      <c r="I506" s="18">
        <v>0</v>
      </c>
      <c r="J506" s="18">
        <v>586207</v>
      </c>
      <c r="K506" s="18">
        <v>16845</v>
      </c>
      <c r="L506" s="18">
        <v>7920</v>
      </c>
      <c r="M506" s="18">
        <v>0</v>
      </c>
      <c r="N506" s="20">
        <v>2278629</v>
      </c>
    </row>
    <row r="507" spans="1:14" x14ac:dyDescent="0.2">
      <c r="A507" s="11" t="s">
        <v>24</v>
      </c>
      <c r="B507" s="12"/>
      <c r="C507" s="13">
        <f>SUM(C506:C506)</f>
        <v>0</v>
      </c>
      <c r="D507" s="14">
        <f>SUM(D506:D506)</f>
        <v>3</v>
      </c>
      <c r="E507" s="14">
        <f>SUM(E506:E506)</f>
        <v>0.43</v>
      </c>
      <c r="F507" s="13">
        <f>SUM(F506:F506)</f>
        <v>1582380</v>
      </c>
      <c r="G507" s="13">
        <f>SUM(G506:G506)</f>
        <v>102122</v>
      </c>
      <c r="H507" s="13">
        <f>SUM(H506:H506)</f>
        <v>1684502</v>
      </c>
      <c r="I507" s="13">
        <f>SUM(I506:I506)</f>
        <v>0</v>
      </c>
      <c r="J507" s="13">
        <f>SUM(J506:J506)</f>
        <v>586207</v>
      </c>
      <c r="K507" s="13">
        <f>SUM(K506:K506)</f>
        <v>16845</v>
      </c>
      <c r="L507" s="13">
        <f>SUM(L506:L506)</f>
        <v>7920</v>
      </c>
      <c r="M507" s="13">
        <f>SUM(M506:M506)</f>
        <v>0</v>
      </c>
      <c r="N507" s="15">
        <f>SUM(N506:N506)</f>
        <v>2278629</v>
      </c>
    </row>
    <row r="508" spans="1:14" x14ac:dyDescent="0.2">
      <c r="A508" s="11" t="s">
        <v>44</v>
      </c>
      <c r="B508" s="12"/>
      <c r="C508" s="13"/>
      <c r="D508" s="14"/>
      <c r="E508" s="14"/>
      <c r="F508" s="13"/>
      <c r="G508" s="13"/>
      <c r="H508" s="13"/>
      <c r="I508" s="13"/>
      <c r="J508" s="13"/>
      <c r="K508" s="13"/>
      <c r="L508" s="13"/>
      <c r="M508" s="13"/>
      <c r="N508" s="15"/>
    </row>
    <row r="509" spans="1:14" x14ac:dyDescent="0.2">
      <c r="A509" s="16" t="s">
        <v>36</v>
      </c>
      <c r="B509" s="17"/>
      <c r="C509" s="18">
        <v>0</v>
      </c>
      <c r="D509" s="19">
        <v>0</v>
      </c>
      <c r="E509" s="19">
        <v>0</v>
      </c>
      <c r="F509" s="18">
        <v>-84000</v>
      </c>
      <c r="G509" s="18">
        <v>0</v>
      </c>
      <c r="H509" s="18">
        <v>-84000</v>
      </c>
      <c r="I509" s="18">
        <v>0</v>
      </c>
      <c r="J509" s="18">
        <v>-29232</v>
      </c>
      <c r="K509" s="18">
        <v>-840</v>
      </c>
      <c r="L509" s="18">
        <v>0</v>
      </c>
      <c r="M509" s="18">
        <v>0</v>
      </c>
      <c r="N509" s="20">
        <v>-113232</v>
      </c>
    </row>
    <row r="510" spans="1:14" x14ac:dyDescent="0.2">
      <c r="A510" s="16" t="s">
        <v>87</v>
      </c>
      <c r="B510" s="17"/>
      <c r="C510" s="18">
        <v>0</v>
      </c>
      <c r="D510" s="19">
        <v>1.5</v>
      </c>
      <c r="E510" s="19">
        <v>0</v>
      </c>
      <c r="F510" s="18">
        <v>635947</v>
      </c>
      <c r="G510" s="18">
        <v>0</v>
      </c>
      <c r="H510" s="18">
        <v>635947</v>
      </c>
      <c r="I510" s="18">
        <v>0</v>
      </c>
      <c r="J510" s="18">
        <v>221309</v>
      </c>
      <c r="K510" s="18">
        <v>6359</v>
      </c>
      <c r="L510" s="18">
        <v>0</v>
      </c>
      <c r="M510" s="18">
        <v>0</v>
      </c>
      <c r="N510" s="20">
        <v>857256</v>
      </c>
    </row>
    <row r="511" spans="1:14" x14ac:dyDescent="0.2">
      <c r="A511" s="16" t="s">
        <v>37</v>
      </c>
      <c r="B511" s="17"/>
      <c r="C511" s="18">
        <v>0</v>
      </c>
      <c r="D511" s="19">
        <v>0</v>
      </c>
      <c r="E511" s="19">
        <v>0</v>
      </c>
      <c r="F511" s="18">
        <v>0</v>
      </c>
      <c r="G511" s="18">
        <v>0</v>
      </c>
      <c r="H511" s="18">
        <v>0</v>
      </c>
      <c r="I511" s="18">
        <v>84000</v>
      </c>
      <c r="J511" s="18">
        <v>28392</v>
      </c>
      <c r="K511" s="18">
        <v>0</v>
      </c>
      <c r="L511" s="18">
        <v>0</v>
      </c>
      <c r="M511" s="18">
        <v>0</v>
      </c>
      <c r="N511" s="20">
        <v>112392</v>
      </c>
    </row>
    <row r="512" spans="1:14" x14ac:dyDescent="0.2">
      <c r="A512" s="16" t="s">
        <v>30</v>
      </c>
      <c r="B512" s="17">
        <v>7</v>
      </c>
      <c r="C512" s="18">
        <v>0</v>
      </c>
      <c r="D512" s="19">
        <v>0</v>
      </c>
      <c r="E512" s="19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34428</v>
      </c>
      <c r="N512" s="20">
        <v>34428</v>
      </c>
    </row>
    <row r="513" spans="1:14" x14ac:dyDescent="0.2">
      <c r="A513" s="16" t="s">
        <v>20</v>
      </c>
      <c r="B513" s="17">
        <v>8</v>
      </c>
      <c r="C513" s="18">
        <v>0</v>
      </c>
      <c r="D513" s="19">
        <v>0</v>
      </c>
      <c r="E513" s="19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3132572</v>
      </c>
      <c r="N513" s="20">
        <v>3132572</v>
      </c>
    </row>
    <row r="514" spans="1:14" x14ac:dyDescent="0.2">
      <c r="A514" s="16" t="s">
        <v>21</v>
      </c>
      <c r="B514" s="17">
        <v>544</v>
      </c>
      <c r="C514" s="18">
        <v>0</v>
      </c>
      <c r="D514" s="19">
        <v>0</v>
      </c>
      <c r="E514" s="19">
        <v>0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2061827</v>
      </c>
      <c r="N514" s="20">
        <v>2061827</v>
      </c>
    </row>
    <row r="515" spans="1:14" x14ac:dyDescent="0.2">
      <c r="A515" s="16" t="s">
        <v>45</v>
      </c>
      <c r="B515" s="17"/>
      <c r="C515" s="18">
        <v>0</v>
      </c>
      <c r="D515" s="19">
        <v>0</v>
      </c>
      <c r="E515" s="19">
        <v>0.4</v>
      </c>
      <c r="F515" s="18">
        <v>0</v>
      </c>
      <c r="G515" s="18">
        <v>105883</v>
      </c>
      <c r="H515" s="18">
        <v>105883</v>
      </c>
      <c r="I515" s="18">
        <v>0</v>
      </c>
      <c r="J515" s="18">
        <v>36847</v>
      </c>
      <c r="K515" s="18">
        <v>1059</v>
      </c>
      <c r="L515" s="18">
        <v>0</v>
      </c>
      <c r="M515" s="18">
        <v>0</v>
      </c>
      <c r="N515" s="20">
        <v>142730</v>
      </c>
    </row>
    <row r="516" spans="1:14" x14ac:dyDescent="0.2">
      <c r="A516" s="16" t="s">
        <v>23</v>
      </c>
      <c r="B516" s="17"/>
      <c r="C516" s="18">
        <v>0</v>
      </c>
      <c r="D516" s="19">
        <v>0</v>
      </c>
      <c r="E516" s="19">
        <v>1.99</v>
      </c>
      <c r="F516" s="18">
        <v>0</v>
      </c>
      <c r="G516" s="18">
        <v>788981</v>
      </c>
      <c r="H516" s="18">
        <v>788981</v>
      </c>
      <c r="I516" s="18">
        <v>0</v>
      </c>
      <c r="J516" s="18">
        <v>274566</v>
      </c>
      <c r="K516" s="18">
        <v>7890</v>
      </c>
      <c r="L516" s="18">
        <v>0</v>
      </c>
      <c r="M516" s="18">
        <v>0</v>
      </c>
      <c r="N516" s="20">
        <v>1063547</v>
      </c>
    </row>
    <row r="517" spans="1:14" x14ac:dyDescent="0.2">
      <c r="A517" s="16" t="s">
        <v>46</v>
      </c>
      <c r="B517" s="17"/>
      <c r="C517" s="18">
        <v>0</v>
      </c>
      <c r="D517" s="19">
        <v>13.7697</v>
      </c>
      <c r="E517" s="19">
        <v>1.08</v>
      </c>
      <c r="F517" s="18">
        <v>8502135</v>
      </c>
      <c r="G517" s="18">
        <v>271188</v>
      </c>
      <c r="H517" s="18">
        <v>8773323</v>
      </c>
      <c r="I517" s="18">
        <v>0</v>
      </c>
      <c r="J517" s="18">
        <v>3053116</v>
      </c>
      <c r="K517" s="18">
        <v>87733</v>
      </c>
      <c r="L517" s="18">
        <v>86245</v>
      </c>
      <c r="M517" s="18">
        <v>0</v>
      </c>
      <c r="N517" s="20">
        <v>11912684</v>
      </c>
    </row>
    <row r="518" spans="1:14" x14ac:dyDescent="0.2">
      <c r="A518" s="16" t="s">
        <v>53</v>
      </c>
      <c r="B518" s="17"/>
      <c r="C518" s="18">
        <v>0</v>
      </c>
      <c r="D518" s="19">
        <v>0</v>
      </c>
      <c r="E518" s="19">
        <v>0</v>
      </c>
      <c r="F518" s="18">
        <v>24000</v>
      </c>
      <c r="G518" s="18">
        <v>0</v>
      </c>
      <c r="H518" s="18">
        <v>24000</v>
      </c>
      <c r="I518" s="18">
        <v>0</v>
      </c>
      <c r="J518" s="18">
        <v>8352</v>
      </c>
      <c r="K518" s="18">
        <v>240</v>
      </c>
      <c r="L518" s="18">
        <v>4500</v>
      </c>
      <c r="M518" s="18">
        <v>0</v>
      </c>
      <c r="N518" s="20">
        <v>36852</v>
      </c>
    </row>
    <row r="519" spans="1:14" x14ac:dyDescent="0.2">
      <c r="A519" s="11" t="s">
        <v>24</v>
      </c>
      <c r="B519" s="12"/>
      <c r="C519" s="13">
        <f>SUM(C509:C518)</f>
        <v>0</v>
      </c>
      <c r="D519" s="14">
        <f>SUM(D509:D518)</f>
        <v>15.2697</v>
      </c>
      <c r="E519" s="14">
        <f>SUM(E509:E518)</f>
        <v>3.47</v>
      </c>
      <c r="F519" s="13">
        <f>SUM(F509:F518)</f>
        <v>9078082</v>
      </c>
      <c r="G519" s="13">
        <f>SUM(G509:G518)</f>
        <v>1166052</v>
      </c>
      <c r="H519" s="13">
        <f>SUM(H509:H518)</f>
        <v>10244134</v>
      </c>
      <c r="I519" s="13">
        <f>SUM(I509:I518)</f>
        <v>84000</v>
      </c>
      <c r="J519" s="13">
        <f>SUM(J509:J518)</f>
        <v>3593350</v>
      </c>
      <c r="K519" s="13">
        <f>SUM(K509:K518)</f>
        <v>102441</v>
      </c>
      <c r="L519" s="13">
        <f>SUM(L509:L518)</f>
        <v>90745</v>
      </c>
      <c r="M519" s="13">
        <f>SUM(M509:M518)</f>
        <v>5228827</v>
      </c>
      <c r="N519" s="15">
        <f>SUM(N509:N518)</f>
        <v>19241056</v>
      </c>
    </row>
    <row r="520" spans="1:14" x14ac:dyDescent="0.2">
      <c r="A520" s="11" t="s">
        <v>63</v>
      </c>
      <c r="B520" s="12"/>
      <c r="C520" s="13"/>
      <c r="D520" s="14"/>
      <c r="E520" s="14"/>
      <c r="F520" s="13"/>
      <c r="G520" s="13"/>
      <c r="H520" s="13"/>
      <c r="I520" s="13"/>
      <c r="J520" s="13"/>
      <c r="K520" s="13"/>
      <c r="L520" s="13"/>
      <c r="M520" s="13"/>
      <c r="N520" s="15"/>
    </row>
    <row r="521" spans="1:14" x14ac:dyDescent="0.2">
      <c r="A521" s="16" t="s">
        <v>64</v>
      </c>
      <c r="B521" s="17"/>
      <c r="C521" s="18">
        <v>0</v>
      </c>
      <c r="D521" s="19">
        <v>4.4287999999999998</v>
      </c>
      <c r="E521" s="19">
        <v>0.56999999999999995</v>
      </c>
      <c r="F521" s="18">
        <v>2672500</v>
      </c>
      <c r="G521" s="18">
        <v>181897</v>
      </c>
      <c r="H521" s="18">
        <v>2854397</v>
      </c>
      <c r="I521" s="18">
        <v>0</v>
      </c>
      <c r="J521" s="18">
        <v>993330</v>
      </c>
      <c r="K521" s="18">
        <v>28544</v>
      </c>
      <c r="L521" s="18">
        <v>13640</v>
      </c>
      <c r="M521" s="18">
        <v>0</v>
      </c>
      <c r="N521" s="20">
        <v>3861367</v>
      </c>
    </row>
    <row r="522" spans="1:14" x14ac:dyDescent="0.2">
      <c r="A522" s="11" t="s">
        <v>24</v>
      </c>
      <c r="B522" s="12"/>
      <c r="C522" s="13">
        <f>SUM(C521:C521)</f>
        <v>0</v>
      </c>
      <c r="D522" s="14">
        <f>SUM(D521:D521)</f>
        <v>4.4287999999999998</v>
      </c>
      <c r="E522" s="14">
        <f>SUM(E521:E521)</f>
        <v>0.56999999999999995</v>
      </c>
      <c r="F522" s="13">
        <f>SUM(F521:F521)</f>
        <v>2672500</v>
      </c>
      <c r="G522" s="13">
        <f>SUM(G521:G521)</f>
        <v>181897</v>
      </c>
      <c r="H522" s="13">
        <f>SUM(H521:H521)</f>
        <v>2854397</v>
      </c>
      <c r="I522" s="13">
        <f>SUM(I521:I521)</f>
        <v>0</v>
      </c>
      <c r="J522" s="13">
        <f>SUM(J521:J521)</f>
        <v>993330</v>
      </c>
      <c r="K522" s="13">
        <f>SUM(K521:K521)</f>
        <v>28544</v>
      </c>
      <c r="L522" s="13">
        <f>SUM(L521:L521)</f>
        <v>13640</v>
      </c>
      <c r="M522" s="13">
        <f>SUM(M521:M521)</f>
        <v>0</v>
      </c>
      <c r="N522" s="15">
        <f>SUM(N521:N521)</f>
        <v>3861367</v>
      </c>
    </row>
    <row r="523" spans="1:14" x14ac:dyDescent="0.2">
      <c r="A523" s="11" t="s">
        <v>47</v>
      </c>
      <c r="B523" s="12"/>
      <c r="C523" s="13"/>
      <c r="D523" s="14"/>
      <c r="E523" s="14"/>
      <c r="F523" s="13"/>
      <c r="G523" s="13"/>
      <c r="H523" s="13"/>
      <c r="I523" s="13"/>
      <c r="J523" s="13"/>
      <c r="K523" s="13"/>
      <c r="L523" s="13"/>
      <c r="M523" s="13"/>
      <c r="N523" s="15"/>
    </row>
    <row r="524" spans="1:14" x14ac:dyDescent="0.2">
      <c r="A524" s="16" t="s">
        <v>48</v>
      </c>
      <c r="B524" s="17"/>
      <c r="C524" s="18">
        <v>4</v>
      </c>
      <c r="D524" s="19">
        <v>16</v>
      </c>
      <c r="E524" s="19">
        <v>8</v>
      </c>
      <c r="F524" s="18">
        <v>8891328</v>
      </c>
      <c r="G524" s="18">
        <v>3022176</v>
      </c>
      <c r="H524" s="18">
        <v>11913504</v>
      </c>
      <c r="I524" s="18">
        <v>0</v>
      </c>
      <c r="J524" s="18">
        <v>4145899</v>
      </c>
      <c r="K524" s="18">
        <v>119135</v>
      </c>
      <c r="L524" s="18">
        <v>146380</v>
      </c>
      <c r="M524" s="18">
        <v>0</v>
      </c>
      <c r="N524" s="20">
        <v>16205783</v>
      </c>
    </row>
    <row r="525" spans="1:14" x14ac:dyDescent="0.2">
      <c r="A525" s="11" t="s">
        <v>24</v>
      </c>
      <c r="B525" s="12"/>
      <c r="C525" s="13">
        <f>SUM(C524:C524)</f>
        <v>4</v>
      </c>
      <c r="D525" s="14">
        <f>SUM(D524:D524)</f>
        <v>16</v>
      </c>
      <c r="E525" s="14">
        <f>SUM(E524:E524)</f>
        <v>8</v>
      </c>
      <c r="F525" s="13">
        <f>SUM(F524:F524)</f>
        <v>8891328</v>
      </c>
      <c r="G525" s="13">
        <f>SUM(G524:G524)</f>
        <v>3022176</v>
      </c>
      <c r="H525" s="13">
        <f>SUM(H524:H524)</f>
        <v>11913504</v>
      </c>
      <c r="I525" s="13">
        <f>SUM(I524:I524)</f>
        <v>0</v>
      </c>
      <c r="J525" s="13">
        <f>SUM(J524:J524)</f>
        <v>4145899</v>
      </c>
      <c r="K525" s="13">
        <f>SUM(K524:K524)</f>
        <v>119135</v>
      </c>
      <c r="L525" s="13">
        <f>SUM(L524:L524)</f>
        <v>146380</v>
      </c>
      <c r="M525" s="13">
        <f>SUM(M524:M524)</f>
        <v>0</v>
      </c>
      <c r="N525" s="15">
        <f>SUM(N524:N524)</f>
        <v>16205783</v>
      </c>
    </row>
    <row r="526" spans="1:14" x14ac:dyDescent="0.2">
      <c r="A526" s="11" t="s">
        <v>25</v>
      </c>
      <c r="B526" s="12"/>
      <c r="C526" s="13"/>
      <c r="D526" s="14"/>
      <c r="E526" s="14"/>
      <c r="F526" s="13"/>
      <c r="G526" s="13"/>
      <c r="H526" s="13"/>
      <c r="I526" s="13"/>
      <c r="J526" s="13"/>
      <c r="K526" s="13"/>
      <c r="L526" s="13"/>
      <c r="M526" s="13"/>
      <c r="N526" s="15"/>
    </row>
    <row r="527" spans="1:14" x14ac:dyDescent="0.2">
      <c r="A527" s="16" t="s">
        <v>49</v>
      </c>
      <c r="B527" s="17"/>
      <c r="C527" s="18">
        <v>29</v>
      </c>
      <c r="D527" s="19">
        <v>0</v>
      </c>
      <c r="E527" s="19">
        <v>1.0632999999999999</v>
      </c>
      <c r="F527" s="18">
        <v>0</v>
      </c>
      <c r="G527" s="18">
        <v>326888</v>
      </c>
      <c r="H527" s="18">
        <v>326888</v>
      </c>
      <c r="I527" s="18">
        <v>0</v>
      </c>
      <c r="J527" s="18">
        <v>113757</v>
      </c>
      <c r="K527" s="18">
        <v>3269</v>
      </c>
      <c r="L527" s="18">
        <v>2900</v>
      </c>
      <c r="M527" s="18">
        <v>0</v>
      </c>
      <c r="N527" s="20">
        <v>443545</v>
      </c>
    </row>
    <row r="528" spans="1:14" x14ac:dyDescent="0.2">
      <c r="A528" s="16" t="s">
        <v>144</v>
      </c>
      <c r="B528" s="17"/>
      <c r="C528" s="18">
        <v>8</v>
      </c>
      <c r="D528" s="19">
        <v>0</v>
      </c>
      <c r="E528" s="19">
        <v>0.24809999999999999</v>
      </c>
      <c r="F528" s="18">
        <v>0</v>
      </c>
      <c r="G528" s="18">
        <v>76273</v>
      </c>
      <c r="H528" s="18">
        <v>76273</v>
      </c>
      <c r="I528" s="18">
        <v>0</v>
      </c>
      <c r="J528" s="18">
        <v>26544</v>
      </c>
      <c r="K528" s="18">
        <v>763</v>
      </c>
      <c r="L528" s="18">
        <v>480</v>
      </c>
      <c r="M528" s="18">
        <v>0</v>
      </c>
      <c r="N528" s="20">
        <v>103297</v>
      </c>
    </row>
    <row r="529" spans="1:14" x14ac:dyDescent="0.2">
      <c r="A529" s="16" t="s">
        <v>145</v>
      </c>
      <c r="B529" s="17"/>
      <c r="C529" s="18">
        <v>8</v>
      </c>
      <c r="D529" s="19">
        <v>0</v>
      </c>
      <c r="E529" s="19">
        <v>0.1222</v>
      </c>
      <c r="F529" s="18">
        <v>0</v>
      </c>
      <c r="G529" s="18">
        <v>37568</v>
      </c>
      <c r="H529" s="18">
        <v>37568</v>
      </c>
      <c r="I529" s="18">
        <v>0</v>
      </c>
      <c r="J529" s="18">
        <v>13074</v>
      </c>
      <c r="K529" s="18">
        <v>376</v>
      </c>
      <c r="L529" s="18">
        <v>200</v>
      </c>
      <c r="M529" s="18">
        <v>0</v>
      </c>
      <c r="N529" s="20">
        <v>50842</v>
      </c>
    </row>
    <row r="530" spans="1:14" x14ac:dyDescent="0.2">
      <c r="A530" s="16" t="s">
        <v>146</v>
      </c>
      <c r="B530" s="17"/>
      <c r="C530" s="18">
        <v>14</v>
      </c>
      <c r="D530" s="19">
        <v>0</v>
      </c>
      <c r="E530" s="19">
        <v>0.3911</v>
      </c>
      <c r="F530" s="18">
        <v>0</v>
      </c>
      <c r="G530" s="18">
        <v>120235</v>
      </c>
      <c r="H530" s="18">
        <v>120235</v>
      </c>
      <c r="I530" s="18">
        <v>0</v>
      </c>
      <c r="J530" s="18">
        <v>41841</v>
      </c>
      <c r="K530" s="18">
        <v>1202</v>
      </c>
      <c r="L530" s="18">
        <v>854</v>
      </c>
      <c r="M530" s="18">
        <v>0</v>
      </c>
      <c r="N530" s="20">
        <v>162930</v>
      </c>
    </row>
    <row r="531" spans="1:14" x14ac:dyDescent="0.2">
      <c r="A531" s="16" t="s">
        <v>127</v>
      </c>
      <c r="B531" s="17"/>
      <c r="C531" s="18">
        <v>11</v>
      </c>
      <c r="D531" s="19">
        <v>0</v>
      </c>
      <c r="E531" s="19">
        <v>0.30730000000000002</v>
      </c>
      <c r="F531" s="18">
        <v>0</v>
      </c>
      <c r="G531" s="18">
        <v>94473</v>
      </c>
      <c r="H531" s="18">
        <v>94473</v>
      </c>
      <c r="I531" s="18">
        <v>0</v>
      </c>
      <c r="J531" s="18">
        <v>32877</v>
      </c>
      <c r="K531" s="18">
        <v>945</v>
      </c>
      <c r="L531" s="18">
        <v>671</v>
      </c>
      <c r="M531" s="18">
        <v>0</v>
      </c>
      <c r="N531" s="20">
        <v>128021</v>
      </c>
    </row>
    <row r="532" spans="1:14" x14ac:dyDescent="0.2">
      <c r="A532" s="11" t="s">
        <v>24</v>
      </c>
      <c r="B532" s="12"/>
      <c r="C532" s="13">
        <f>SUM(C527:C531)</f>
        <v>70</v>
      </c>
      <c r="D532" s="14">
        <f>SUM(D527:D531)</f>
        <v>0</v>
      </c>
      <c r="E532" s="14">
        <f>SUM(E527:E531)</f>
        <v>2.1320000000000001</v>
      </c>
      <c r="F532" s="13">
        <f>SUM(F527:F531)</f>
        <v>0</v>
      </c>
      <c r="G532" s="13">
        <f>SUM(G527:G531)</f>
        <v>655437</v>
      </c>
      <c r="H532" s="13">
        <f>SUM(H527:H531)</f>
        <v>655437</v>
      </c>
      <c r="I532" s="13">
        <f>SUM(I527:I531)</f>
        <v>0</v>
      </c>
      <c r="J532" s="13">
        <f>SUM(J527:J531)</f>
        <v>228093</v>
      </c>
      <c r="K532" s="13">
        <f>SUM(K527:K531)</f>
        <v>6555</v>
      </c>
      <c r="L532" s="13">
        <f>SUM(L527:L531)</f>
        <v>5105</v>
      </c>
      <c r="M532" s="13">
        <f>SUM(M527:M531)</f>
        <v>0</v>
      </c>
      <c r="N532" s="15">
        <f>SUM(N527:N531)</f>
        <v>888635</v>
      </c>
    </row>
    <row r="533" spans="1:14" x14ac:dyDescent="0.2">
      <c r="A533" s="11" t="s">
        <v>54</v>
      </c>
      <c r="B533" s="12"/>
      <c r="C533" s="13"/>
      <c r="D533" s="14"/>
      <c r="E533" s="14"/>
      <c r="F533" s="13"/>
      <c r="G533" s="13"/>
      <c r="H533" s="13"/>
      <c r="I533" s="13"/>
      <c r="J533" s="13"/>
      <c r="K533" s="13"/>
      <c r="L533" s="13"/>
      <c r="M533" s="13"/>
      <c r="N533" s="15"/>
    </row>
    <row r="534" spans="1:14" x14ac:dyDescent="0.2">
      <c r="A534" s="16" t="s">
        <v>55</v>
      </c>
      <c r="B534" s="17"/>
      <c r="C534" s="18">
        <v>8</v>
      </c>
      <c r="D534" s="19">
        <v>0</v>
      </c>
      <c r="E534" s="19">
        <v>1.52E-2</v>
      </c>
      <c r="F534" s="18">
        <v>0</v>
      </c>
      <c r="G534" s="18">
        <v>4119</v>
      </c>
      <c r="H534" s="18">
        <v>4119</v>
      </c>
      <c r="I534" s="18">
        <v>0</v>
      </c>
      <c r="J534" s="18">
        <v>1434</v>
      </c>
      <c r="K534" s="18">
        <v>41</v>
      </c>
      <c r="L534" s="18">
        <v>0</v>
      </c>
      <c r="M534" s="18">
        <v>0</v>
      </c>
      <c r="N534" s="20">
        <v>5553</v>
      </c>
    </row>
    <row r="535" spans="1:14" x14ac:dyDescent="0.2">
      <c r="A535" s="16" t="s">
        <v>56</v>
      </c>
      <c r="B535" s="17"/>
      <c r="C535" s="18">
        <v>0</v>
      </c>
      <c r="D535" s="19">
        <v>0.65549999999999997</v>
      </c>
      <c r="E535" s="19">
        <v>0</v>
      </c>
      <c r="F535" s="18">
        <v>310998</v>
      </c>
      <c r="G535" s="18">
        <v>0</v>
      </c>
      <c r="H535" s="18">
        <v>310998</v>
      </c>
      <c r="I535" s="18">
        <v>0</v>
      </c>
      <c r="J535" s="18">
        <v>108227</v>
      </c>
      <c r="K535" s="18">
        <v>3110</v>
      </c>
      <c r="L535" s="18">
        <v>0</v>
      </c>
      <c r="M535" s="18">
        <v>0</v>
      </c>
      <c r="N535" s="20">
        <v>419225</v>
      </c>
    </row>
    <row r="536" spans="1:14" x14ac:dyDescent="0.2">
      <c r="A536" s="11" t="s">
        <v>24</v>
      </c>
      <c r="B536" s="12"/>
      <c r="C536" s="13">
        <f>SUM(C534:C535)</f>
        <v>8</v>
      </c>
      <c r="D536" s="14">
        <f>SUM(D534:D535)</f>
        <v>0.65549999999999997</v>
      </c>
      <c r="E536" s="14">
        <f>SUM(E534:E535)</f>
        <v>1.52E-2</v>
      </c>
      <c r="F536" s="13">
        <f>SUM(F534:F535)</f>
        <v>310998</v>
      </c>
      <c r="G536" s="13">
        <f>SUM(G534:G535)</f>
        <v>4119</v>
      </c>
      <c r="H536" s="13">
        <f>SUM(H534:H535)</f>
        <v>315117</v>
      </c>
      <c r="I536" s="13">
        <f>SUM(I534:I535)</f>
        <v>0</v>
      </c>
      <c r="J536" s="13">
        <f>SUM(J534:J535)</f>
        <v>109661</v>
      </c>
      <c r="K536" s="13">
        <f>SUM(K534:K535)</f>
        <v>3151</v>
      </c>
      <c r="L536" s="13">
        <f>SUM(L534:L535)</f>
        <v>0</v>
      </c>
      <c r="M536" s="13">
        <f>SUM(M534:M535)</f>
        <v>0</v>
      </c>
      <c r="N536" s="15">
        <f>SUM(N534:N535)</f>
        <v>424778</v>
      </c>
    </row>
    <row r="537" spans="1:14" x14ac:dyDescent="0.2">
      <c r="A537" s="6" t="s">
        <v>147</v>
      </c>
      <c r="B537" s="7"/>
      <c r="C537" s="8">
        <f>C507+C519+C522+C525+C532+C536</f>
        <v>82</v>
      </c>
      <c r="D537" s="9">
        <f>D507+D519+D522+D525+D532+D536</f>
        <v>39.353999999999999</v>
      </c>
      <c r="E537" s="9">
        <f>E507+E519+E522+E525+E532+E536</f>
        <v>14.6172</v>
      </c>
      <c r="F537" s="8">
        <f>F507+F519+F522+F525+F532+F536</f>
        <v>22535288</v>
      </c>
      <c r="G537" s="8">
        <f>G507+G519+G522+G525+G532+G536</f>
        <v>5131803</v>
      </c>
      <c r="H537" s="8">
        <f>H507+H519+H522+H525+H532+H536</f>
        <v>27667091</v>
      </c>
      <c r="I537" s="8">
        <f>I507+I519+I522+I525+I532+I536</f>
        <v>84000</v>
      </c>
      <c r="J537" s="8">
        <f>J507+J519+J522+J525+J532+J536</f>
        <v>9656540</v>
      </c>
      <c r="K537" s="8">
        <f>K507+K519+K522+K525+K532+K536</f>
        <v>276671</v>
      </c>
      <c r="L537" s="8">
        <f>L507+L519+L522+L525+L532+L536</f>
        <v>263790</v>
      </c>
      <c r="M537" s="8">
        <f>M507+M519+M522+M525+M532+M536</f>
        <v>5228827</v>
      </c>
      <c r="N537" s="10">
        <f>N507+N519+N522+N525+N532+N536</f>
        <v>42900248</v>
      </c>
    </row>
    <row r="538" spans="1:14" x14ac:dyDescent="0.2">
      <c r="A538" s="16"/>
      <c r="B538" s="17"/>
      <c r="C538" s="18"/>
      <c r="D538" s="19"/>
      <c r="E538" s="19"/>
      <c r="F538" s="18"/>
      <c r="G538" s="18"/>
      <c r="H538" s="18"/>
      <c r="I538" s="18"/>
      <c r="J538" s="18"/>
      <c r="K538" s="18"/>
      <c r="L538" s="18"/>
      <c r="M538" s="18"/>
      <c r="N538" s="20"/>
    </row>
    <row r="539" spans="1:14" x14ac:dyDescent="0.2">
      <c r="A539" s="6" t="s">
        <v>148</v>
      </c>
      <c r="B539" s="7"/>
      <c r="C539" s="8"/>
      <c r="D539" s="9"/>
      <c r="E539" s="9"/>
      <c r="F539" s="8"/>
      <c r="G539" s="8"/>
      <c r="H539" s="8"/>
      <c r="I539" s="8"/>
      <c r="J539" s="8"/>
      <c r="K539" s="8"/>
      <c r="L539" s="8"/>
      <c r="M539" s="8"/>
      <c r="N539" s="10"/>
    </row>
    <row r="540" spans="1:14" x14ac:dyDescent="0.2">
      <c r="A540" s="6" t="s">
        <v>149</v>
      </c>
      <c r="B540" s="7" t="s">
        <v>6</v>
      </c>
      <c r="C540" s="8" t="s">
        <v>7</v>
      </c>
      <c r="D540" s="9" t="s">
        <v>8</v>
      </c>
      <c r="E540" s="9" t="s">
        <v>9</v>
      </c>
      <c r="F540" s="8" t="s">
        <v>10</v>
      </c>
      <c r="G540" s="8" t="s">
        <v>11</v>
      </c>
      <c r="H540" s="8" t="s">
        <v>12</v>
      </c>
      <c r="I540" s="8" t="s">
        <v>13</v>
      </c>
      <c r="J540" s="8" t="s">
        <v>14</v>
      </c>
      <c r="K540" s="8" t="s">
        <v>15</v>
      </c>
      <c r="L540" s="8" t="s">
        <v>16</v>
      </c>
      <c r="M540" s="8" t="s">
        <v>17</v>
      </c>
      <c r="N540" s="10" t="s">
        <v>18</v>
      </c>
    </row>
    <row r="541" spans="1:14" x14ac:dyDescent="0.2">
      <c r="A541" s="11" t="s">
        <v>19</v>
      </c>
      <c r="B541" s="12"/>
      <c r="C541" s="13"/>
      <c r="D541" s="14"/>
      <c r="E541" s="14"/>
      <c r="F541" s="13"/>
      <c r="G541" s="13"/>
      <c r="H541" s="13"/>
      <c r="I541" s="13"/>
      <c r="J541" s="13"/>
      <c r="K541" s="13"/>
      <c r="L541" s="13"/>
      <c r="M541" s="13"/>
      <c r="N541" s="15"/>
    </row>
    <row r="542" spans="1:14" x14ac:dyDescent="0.2">
      <c r="A542" s="16" t="s">
        <v>22</v>
      </c>
      <c r="B542" s="17"/>
      <c r="C542" s="18">
        <v>0</v>
      </c>
      <c r="D542" s="19">
        <v>1</v>
      </c>
      <c r="E542" s="19">
        <v>0.24</v>
      </c>
      <c r="F542" s="18">
        <v>545448</v>
      </c>
      <c r="G542" s="18">
        <v>56998</v>
      </c>
      <c r="H542" s="18">
        <v>602446</v>
      </c>
      <c r="I542" s="18">
        <v>0</v>
      </c>
      <c r="J542" s="18">
        <v>209651</v>
      </c>
      <c r="K542" s="18">
        <v>6024</v>
      </c>
      <c r="L542" s="18">
        <v>5600</v>
      </c>
      <c r="M542" s="18">
        <v>0</v>
      </c>
      <c r="N542" s="20">
        <v>817697</v>
      </c>
    </row>
    <row r="543" spans="1:14" x14ac:dyDescent="0.2">
      <c r="A543" s="11" t="s">
        <v>24</v>
      </c>
      <c r="B543" s="12"/>
      <c r="C543" s="13">
        <f>SUM(C542:C542)</f>
        <v>0</v>
      </c>
      <c r="D543" s="14">
        <f>SUM(D542:D542)</f>
        <v>1</v>
      </c>
      <c r="E543" s="14">
        <f>SUM(E542:E542)</f>
        <v>0.24</v>
      </c>
      <c r="F543" s="13">
        <f>SUM(F542:F542)</f>
        <v>545448</v>
      </c>
      <c r="G543" s="13">
        <f>SUM(G542:G542)</f>
        <v>56998</v>
      </c>
      <c r="H543" s="13">
        <f>SUM(H542:H542)</f>
        <v>602446</v>
      </c>
      <c r="I543" s="13">
        <f>SUM(I542:I542)</f>
        <v>0</v>
      </c>
      <c r="J543" s="13">
        <f>SUM(J542:J542)</f>
        <v>209651</v>
      </c>
      <c r="K543" s="13">
        <f>SUM(K542:K542)</f>
        <v>6024</v>
      </c>
      <c r="L543" s="13">
        <f>SUM(L542:L542)</f>
        <v>5600</v>
      </c>
      <c r="M543" s="13">
        <f>SUM(M542:M542)</f>
        <v>0</v>
      </c>
      <c r="N543" s="15">
        <f>SUM(N542:N542)</f>
        <v>817697</v>
      </c>
    </row>
    <row r="544" spans="1:14" x14ac:dyDescent="0.2">
      <c r="A544" s="11" t="s">
        <v>44</v>
      </c>
      <c r="B544" s="12"/>
      <c r="C544" s="13"/>
      <c r="D544" s="14"/>
      <c r="E544" s="14"/>
      <c r="F544" s="13"/>
      <c r="G544" s="13"/>
      <c r="H544" s="13"/>
      <c r="I544" s="13"/>
      <c r="J544" s="13"/>
      <c r="K544" s="13"/>
      <c r="L544" s="13"/>
      <c r="M544" s="13"/>
      <c r="N544" s="15"/>
    </row>
    <row r="545" spans="1:14" x14ac:dyDescent="0.2">
      <c r="A545" s="16" t="s">
        <v>150</v>
      </c>
      <c r="B545" s="17"/>
      <c r="C545" s="18">
        <v>0</v>
      </c>
      <c r="D545" s="19">
        <v>0</v>
      </c>
      <c r="E545" s="19">
        <v>0</v>
      </c>
      <c r="F545" s="18">
        <v>377940</v>
      </c>
      <c r="G545" s="18">
        <v>0</v>
      </c>
      <c r="H545" s="18">
        <v>377940</v>
      </c>
      <c r="I545" s="18">
        <v>0</v>
      </c>
      <c r="J545" s="18">
        <v>131523</v>
      </c>
      <c r="K545" s="18">
        <v>3779</v>
      </c>
      <c r="L545" s="18">
        <v>0</v>
      </c>
      <c r="M545" s="18">
        <v>0</v>
      </c>
      <c r="N545" s="20">
        <v>509463</v>
      </c>
    </row>
    <row r="546" spans="1:14" x14ac:dyDescent="0.2">
      <c r="A546" s="16" t="s">
        <v>36</v>
      </c>
      <c r="B546" s="17"/>
      <c r="C546" s="18">
        <v>0</v>
      </c>
      <c r="D546" s="19">
        <v>-7.0000000000000007E-2</v>
      </c>
      <c r="E546" s="19">
        <v>0</v>
      </c>
      <c r="F546" s="18">
        <v>-35280</v>
      </c>
      <c r="G546" s="18">
        <v>0</v>
      </c>
      <c r="H546" s="18">
        <v>-35280</v>
      </c>
      <c r="I546" s="18">
        <v>0</v>
      </c>
      <c r="J546" s="18">
        <v>-12277</v>
      </c>
      <c r="K546" s="18">
        <v>-353</v>
      </c>
      <c r="L546" s="18">
        <v>0</v>
      </c>
      <c r="M546" s="18">
        <v>0</v>
      </c>
      <c r="N546" s="20">
        <v>-47557</v>
      </c>
    </row>
    <row r="547" spans="1:14" x14ac:dyDescent="0.2">
      <c r="A547" s="16" t="s">
        <v>37</v>
      </c>
      <c r="B547" s="17"/>
      <c r="C547" s="18">
        <v>0</v>
      </c>
      <c r="D547" s="19">
        <v>0</v>
      </c>
      <c r="E547" s="19">
        <v>0</v>
      </c>
      <c r="F547" s="18">
        <v>0</v>
      </c>
      <c r="G547" s="18">
        <v>0</v>
      </c>
      <c r="H547" s="18">
        <v>0</v>
      </c>
      <c r="I547" s="18">
        <v>35280</v>
      </c>
      <c r="J547" s="18">
        <v>11924</v>
      </c>
      <c r="K547" s="18">
        <v>0</v>
      </c>
      <c r="L547" s="18">
        <v>0</v>
      </c>
      <c r="M547" s="18">
        <v>0</v>
      </c>
      <c r="N547" s="20">
        <v>47204</v>
      </c>
    </row>
    <row r="548" spans="1:14" x14ac:dyDescent="0.2">
      <c r="A548" s="16" t="s">
        <v>30</v>
      </c>
      <c r="B548" s="17">
        <v>7</v>
      </c>
      <c r="C548" s="18">
        <v>0</v>
      </c>
      <c r="D548" s="19">
        <v>0</v>
      </c>
      <c r="E548" s="19">
        <v>0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132672</v>
      </c>
      <c r="N548" s="20">
        <v>132672</v>
      </c>
    </row>
    <row r="549" spans="1:14" x14ac:dyDescent="0.2">
      <c r="A549" s="16" t="s">
        <v>20</v>
      </c>
      <c r="B549" s="17">
        <v>8</v>
      </c>
      <c r="C549" s="18">
        <v>0</v>
      </c>
      <c r="D549" s="19">
        <v>0</v>
      </c>
      <c r="E549" s="19">
        <v>0</v>
      </c>
      <c r="F549" s="18">
        <v>0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410548</v>
      </c>
      <c r="N549" s="20">
        <v>410548</v>
      </c>
    </row>
    <row r="550" spans="1:14" x14ac:dyDescent="0.2">
      <c r="A550" s="16" t="s">
        <v>21</v>
      </c>
      <c r="B550" s="17">
        <v>544</v>
      </c>
      <c r="C550" s="18">
        <v>0</v>
      </c>
      <c r="D550" s="19">
        <v>0</v>
      </c>
      <c r="E550" s="19">
        <v>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139424</v>
      </c>
      <c r="N550" s="20">
        <v>139424</v>
      </c>
    </row>
    <row r="551" spans="1:14" x14ac:dyDescent="0.2">
      <c r="A551" s="16" t="s">
        <v>23</v>
      </c>
      <c r="B551" s="17"/>
      <c r="C551" s="18">
        <v>0</v>
      </c>
      <c r="D551" s="19">
        <v>0</v>
      </c>
      <c r="E551" s="19">
        <v>1.86</v>
      </c>
      <c r="F551" s="18">
        <v>0</v>
      </c>
      <c r="G551" s="18">
        <v>723947</v>
      </c>
      <c r="H551" s="18">
        <v>723947</v>
      </c>
      <c r="I551" s="18">
        <v>0</v>
      </c>
      <c r="J551" s="18">
        <v>251933</v>
      </c>
      <c r="K551" s="18">
        <v>7239</v>
      </c>
      <c r="L551" s="18">
        <v>0</v>
      </c>
      <c r="M551" s="18">
        <v>0</v>
      </c>
      <c r="N551" s="20">
        <v>975880</v>
      </c>
    </row>
    <row r="552" spans="1:14" x14ac:dyDescent="0.2">
      <c r="A552" s="16" t="s">
        <v>46</v>
      </c>
      <c r="B552" s="17"/>
      <c r="C552" s="18">
        <v>0</v>
      </c>
      <c r="D552" s="19">
        <v>6.6349999999999998</v>
      </c>
      <c r="E552" s="19">
        <v>1.1200000000000001</v>
      </c>
      <c r="F552" s="18">
        <v>4530682</v>
      </c>
      <c r="G552" s="18">
        <v>281232</v>
      </c>
      <c r="H552" s="18">
        <v>4811914</v>
      </c>
      <c r="I552" s="18">
        <v>0</v>
      </c>
      <c r="J552" s="18">
        <v>1674547</v>
      </c>
      <c r="K552" s="18">
        <v>48120</v>
      </c>
      <c r="L552" s="18">
        <v>87925</v>
      </c>
      <c r="M552" s="18">
        <v>0</v>
      </c>
      <c r="N552" s="20">
        <v>6574386</v>
      </c>
    </row>
    <row r="553" spans="1:14" x14ac:dyDescent="0.2">
      <c r="A553" s="11" t="s">
        <v>24</v>
      </c>
      <c r="B553" s="12"/>
      <c r="C553" s="13">
        <f>SUM(C545:C552)</f>
        <v>0</v>
      </c>
      <c r="D553" s="14">
        <f>SUM(D545:D552)</f>
        <v>6.5649999999999995</v>
      </c>
      <c r="E553" s="14">
        <f>SUM(E545:E552)</f>
        <v>2.9800000000000004</v>
      </c>
      <c r="F553" s="13">
        <f>SUM(F545:F552)</f>
        <v>4873342</v>
      </c>
      <c r="G553" s="13">
        <f>SUM(G545:G552)</f>
        <v>1005179</v>
      </c>
      <c r="H553" s="13">
        <f>SUM(H545:H552)</f>
        <v>5878521</v>
      </c>
      <c r="I553" s="13">
        <f>SUM(I545:I552)</f>
        <v>35280</v>
      </c>
      <c r="J553" s="13">
        <f>SUM(J545:J552)</f>
        <v>2057650</v>
      </c>
      <c r="K553" s="13">
        <f>SUM(K545:K552)</f>
        <v>58785</v>
      </c>
      <c r="L553" s="13">
        <f>SUM(L545:L552)</f>
        <v>87925</v>
      </c>
      <c r="M553" s="13">
        <f>SUM(M545:M552)</f>
        <v>682644</v>
      </c>
      <c r="N553" s="15">
        <f>SUM(N545:N552)</f>
        <v>8742020</v>
      </c>
    </row>
    <row r="554" spans="1:14" x14ac:dyDescent="0.2">
      <c r="A554" s="11" t="s">
        <v>54</v>
      </c>
      <c r="B554" s="12"/>
      <c r="C554" s="13"/>
      <c r="D554" s="14"/>
      <c r="E554" s="14"/>
      <c r="F554" s="13"/>
      <c r="G554" s="13"/>
      <c r="H554" s="13"/>
      <c r="I554" s="13"/>
      <c r="J554" s="13"/>
      <c r="K554" s="13"/>
      <c r="L554" s="13"/>
      <c r="M554" s="13"/>
      <c r="N554" s="15"/>
    </row>
    <row r="555" spans="1:14" x14ac:dyDescent="0.2">
      <c r="A555" s="16" t="s">
        <v>99</v>
      </c>
      <c r="B555" s="17"/>
      <c r="C555" s="18">
        <v>59</v>
      </c>
      <c r="D555" s="19">
        <v>0.53549999999999998</v>
      </c>
      <c r="E555" s="19">
        <v>0</v>
      </c>
      <c r="F555" s="18">
        <v>262476</v>
      </c>
      <c r="G555" s="18">
        <v>0</v>
      </c>
      <c r="H555" s="18">
        <v>262476</v>
      </c>
      <c r="I555" s="18">
        <v>0</v>
      </c>
      <c r="J555" s="18">
        <v>91342</v>
      </c>
      <c r="K555" s="18">
        <v>2625</v>
      </c>
      <c r="L555" s="18">
        <v>1416</v>
      </c>
      <c r="M555" s="18">
        <v>0</v>
      </c>
      <c r="N555" s="20">
        <v>355234</v>
      </c>
    </row>
    <row r="556" spans="1:14" x14ac:dyDescent="0.2">
      <c r="A556" s="11" t="s">
        <v>24</v>
      </c>
      <c r="B556" s="12"/>
      <c r="C556" s="13">
        <f>SUM(C555:C555)</f>
        <v>59</v>
      </c>
      <c r="D556" s="14">
        <f>SUM(D555:D555)</f>
        <v>0.53549999999999998</v>
      </c>
      <c r="E556" s="14">
        <f>SUM(E555:E555)</f>
        <v>0</v>
      </c>
      <c r="F556" s="13">
        <f>SUM(F555:F555)</f>
        <v>262476</v>
      </c>
      <c r="G556" s="13">
        <f>SUM(G555:G555)</f>
        <v>0</v>
      </c>
      <c r="H556" s="13">
        <f>SUM(H555:H555)</f>
        <v>262476</v>
      </c>
      <c r="I556" s="13">
        <f>SUM(I555:I555)</f>
        <v>0</v>
      </c>
      <c r="J556" s="13">
        <f>SUM(J555:J555)</f>
        <v>91342</v>
      </c>
      <c r="K556" s="13">
        <f>SUM(K555:K555)</f>
        <v>2625</v>
      </c>
      <c r="L556" s="13">
        <f>SUM(L555:L555)</f>
        <v>1416</v>
      </c>
      <c r="M556" s="13">
        <f>SUM(M555:M555)</f>
        <v>0</v>
      </c>
      <c r="N556" s="15">
        <f>SUM(N555:N555)</f>
        <v>355234</v>
      </c>
    </row>
    <row r="557" spans="1:14" x14ac:dyDescent="0.2">
      <c r="A557" s="6" t="s">
        <v>151</v>
      </c>
      <c r="B557" s="7"/>
      <c r="C557" s="8">
        <f>C543+C553+C556</f>
        <v>59</v>
      </c>
      <c r="D557" s="9">
        <f>D543+D553+D556</f>
        <v>8.1005000000000003</v>
      </c>
      <c r="E557" s="9">
        <f>E543+E553+E556</f>
        <v>3.2200000000000006</v>
      </c>
      <c r="F557" s="8">
        <f>F543+F553+F556</f>
        <v>5681266</v>
      </c>
      <c r="G557" s="8">
        <f>G543+G553+G556</f>
        <v>1062177</v>
      </c>
      <c r="H557" s="8">
        <f>H543+H553+H556</f>
        <v>6743443</v>
      </c>
      <c r="I557" s="8">
        <f>I543+I553+I556</f>
        <v>35280</v>
      </c>
      <c r="J557" s="8">
        <f>J543+J553+J556</f>
        <v>2358643</v>
      </c>
      <c r="K557" s="8">
        <f>K543+K553+K556</f>
        <v>67434</v>
      </c>
      <c r="L557" s="8">
        <f>L543+L553+L556</f>
        <v>94941</v>
      </c>
      <c r="M557" s="8">
        <f>M543+M553+M556</f>
        <v>682644</v>
      </c>
      <c r="N557" s="10">
        <f>N543+N553+N556</f>
        <v>9914951</v>
      </c>
    </row>
    <row r="558" spans="1:14" x14ac:dyDescent="0.2">
      <c r="A558" s="16"/>
      <c r="B558" s="17"/>
      <c r="C558" s="18"/>
      <c r="D558" s="19"/>
      <c r="E558" s="19"/>
      <c r="F558" s="18"/>
      <c r="G558" s="18"/>
      <c r="H558" s="18"/>
      <c r="I558" s="18"/>
      <c r="J558" s="18"/>
      <c r="K558" s="18"/>
      <c r="L558" s="18"/>
      <c r="M558" s="18"/>
      <c r="N558" s="20"/>
    </row>
    <row r="559" spans="1:14" x14ac:dyDescent="0.2">
      <c r="A559" s="6" t="s">
        <v>152</v>
      </c>
      <c r="B559" s="7"/>
      <c r="C559" s="8"/>
      <c r="D559" s="9"/>
      <c r="E559" s="9"/>
      <c r="F559" s="8"/>
      <c r="G559" s="8"/>
      <c r="H559" s="8"/>
      <c r="I559" s="8"/>
      <c r="J559" s="8"/>
      <c r="K559" s="8"/>
      <c r="L559" s="8"/>
      <c r="M559" s="8"/>
      <c r="N559" s="10"/>
    </row>
    <row r="560" spans="1:14" x14ac:dyDescent="0.2">
      <c r="A560" s="6" t="s">
        <v>153</v>
      </c>
      <c r="B560" s="7" t="s">
        <v>6</v>
      </c>
      <c r="C560" s="8" t="s">
        <v>7</v>
      </c>
      <c r="D560" s="9" t="s">
        <v>8</v>
      </c>
      <c r="E560" s="9" t="s">
        <v>9</v>
      </c>
      <c r="F560" s="8" t="s">
        <v>10</v>
      </c>
      <c r="G560" s="8" t="s">
        <v>11</v>
      </c>
      <c r="H560" s="8" t="s">
        <v>12</v>
      </c>
      <c r="I560" s="8" t="s">
        <v>13</v>
      </c>
      <c r="J560" s="8" t="s">
        <v>14</v>
      </c>
      <c r="K560" s="8" t="s">
        <v>15</v>
      </c>
      <c r="L560" s="8" t="s">
        <v>16</v>
      </c>
      <c r="M560" s="8" t="s">
        <v>17</v>
      </c>
      <c r="N560" s="10" t="s">
        <v>18</v>
      </c>
    </row>
    <row r="561" spans="1:14" x14ac:dyDescent="0.2">
      <c r="A561" s="11" t="s">
        <v>44</v>
      </c>
      <c r="B561" s="12"/>
      <c r="C561" s="13"/>
      <c r="D561" s="14"/>
      <c r="E561" s="14"/>
      <c r="F561" s="13"/>
      <c r="G561" s="13"/>
      <c r="H561" s="13"/>
      <c r="I561" s="13"/>
      <c r="J561" s="13"/>
      <c r="K561" s="13"/>
      <c r="L561" s="13"/>
      <c r="M561" s="13"/>
      <c r="N561" s="15"/>
    </row>
    <row r="562" spans="1:14" x14ac:dyDescent="0.2">
      <c r="A562" s="16" t="s">
        <v>36</v>
      </c>
      <c r="B562" s="17"/>
      <c r="C562" s="18">
        <v>0</v>
      </c>
      <c r="D562" s="19">
        <v>-0.3</v>
      </c>
      <c r="E562" s="19">
        <v>0</v>
      </c>
      <c r="F562" s="18">
        <v>-151200</v>
      </c>
      <c r="G562" s="18">
        <v>0</v>
      </c>
      <c r="H562" s="18">
        <v>-151200</v>
      </c>
      <c r="I562" s="18">
        <v>0</v>
      </c>
      <c r="J562" s="18">
        <v>-52618</v>
      </c>
      <c r="K562" s="18">
        <v>-1512</v>
      </c>
      <c r="L562" s="18">
        <v>0</v>
      </c>
      <c r="M562" s="18">
        <v>0</v>
      </c>
      <c r="N562" s="20">
        <v>-203818</v>
      </c>
    </row>
    <row r="563" spans="1:14" x14ac:dyDescent="0.2">
      <c r="A563" s="16" t="s">
        <v>37</v>
      </c>
      <c r="B563" s="17"/>
      <c r="C563" s="18">
        <v>0</v>
      </c>
      <c r="D563" s="19">
        <v>0</v>
      </c>
      <c r="E563" s="19">
        <v>0</v>
      </c>
      <c r="F563" s="18">
        <v>0</v>
      </c>
      <c r="G563" s="18">
        <v>0</v>
      </c>
      <c r="H563" s="18">
        <v>0</v>
      </c>
      <c r="I563" s="18">
        <v>151200</v>
      </c>
      <c r="J563" s="18">
        <v>51106</v>
      </c>
      <c r="K563" s="18">
        <v>0</v>
      </c>
      <c r="L563" s="18">
        <v>0</v>
      </c>
      <c r="M563" s="18">
        <v>0</v>
      </c>
      <c r="N563" s="20">
        <v>202306</v>
      </c>
    </row>
    <row r="564" spans="1:14" x14ac:dyDescent="0.2">
      <c r="A564" s="16" t="s">
        <v>30</v>
      </c>
      <c r="B564" s="17">
        <v>7</v>
      </c>
      <c r="C564" s="18">
        <v>0</v>
      </c>
      <c r="D564" s="19">
        <v>0</v>
      </c>
      <c r="E564" s="19">
        <v>0</v>
      </c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260788</v>
      </c>
      <c r="N564" s="20">
        <v>260788</v>
      </c>
    </row>
    <row r="565" spans="1:14" x14ac:dyDescent="0.2">
      <c r="A565" s="16" t="s">
        <v>20</v>
      </c>
      <c r="B565" s="17">
        <v>8</v>
      </c>
      <c r="C565" s="18">
        <v>0</v>
      </c>
      <c r="D565" s="19">
        <v>0</v>
      </c>
      <c r="E565" s="19">
        <v>0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643212</v>
      </c>
      <c r="N565" s="20">
        <v>643212</v>
      </c>
    </row>
    <row r="566" spans="1:14" x14ac:dyDescent="0.2">
      <c r="A566" s="16" t="s">
        <v>21</v>
      </c>
      <c r="B566" s="17">
        <v>544</v>
      </c>
      <c r="C566" s="18">
        <v>0</v>
      </c>
      <c r="D566" s="19">
        <v>0</v>
      </c>
      <c r="E566" s="19">
        <v>0</v>
      </c>
      <c r="F566" s="18">
        <v>0</v>
      </c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18">
        <v>382973</v>
      </c>
      <c r="N566" s="20">
        <v>382973</v>
      </c>
    </row>
    <row r="567" spans="1:14" x14ac:dyDescent="0.2">
      <c r="A567" s="16" t="s">
        <v>23</v>
      </c>
      <c r="B567" s="17"/>
      <c r="C567" s="18">
        <v>0</v>
      </c>
      <c r="D567" s="19">
        <v>0</v>
      </c>
      <c r="E567" s="19">
        <v>2</v>
      </c>
      <c r="F567" s="18">
        <v>0</v>
      </c>
      <c r="G567" s="18">
        <v>781584</v>
      </c>
      <c r="H567" s="18">
        <v>781584</v>
      </c>
      <c r="I567" s="18">
        <v>0</v>
      </c>
      <c r="J567" s="18">
        <v>271991</v>
      </c>
      <c r="K567" s="18">
        <v>7816</v>
      </c>
      <c r="L567" s="18">
        <v>0</v>
      </c>
      <c r="M567" s="18">
        <v>0</v>
      </c>
      <c r="N567" s="20">
        <v>1053575</v>
      </c>
    </row>
    <row r="568" spans="1:14" x14ac:dyDescent="0.2">
      <c r="A568" s="16" t="s">
        <v>46</v>
      </c>
      <c r="B568" s="17"/>
      <c r="C568" s="18">
        <v>0</v>
      </c>
      <c r="D568" s="19">
        <v>13.75</v>
      </c>
      <c r="E568" s="19">
        <v>1.44</v>
      </c>
      <c r="F568" s="18">
        <v>8540655</v>
      </c>
      <c r="G568" s="18">
        <v>361584</v>
      </c>
      <c r="H568" s="18">
        <v>8902239</v>
      </c>
      <c r="I568" s="18">
        <v>0</v>
      </c>
      <c r="J568" s="18">
        <v>3097979</v>
      </c>
      <c r="K568" s="18">
        <v>89022</v>
      </c>
      <c r="L568" s="18">
        <v>107795</v>
      </c>
      <c r="M568" s="18">
        <v>0</v>
      </c>
      <c r="N568" s="20">
        <v>12108013</v>
      </c>
    </row>
    <row r="569" spans="1:14" x14ac:dyDescent="0.2">
      <c r="A569" s="16" t="s">
        <v>53</v>
      </c>
      <c r="B569" s="17"/>
      <c r="C569" s="18">
        <v>0</v>
      </c>
      <c r="D569" s="19">
        <v>0</v>
      </c>
      <c r="E569" s="19">
        <v>0</v>
      </c>
      <c r="F569" s="18">
        <v>12000</v>
      </c>
      <c r="G569" s="18">
        <v>0</v>
      </c>
      <c r="H569" s="18">
        <v>12000</v>
      </c>
      <c r="I569" s="18">
        <v>0</v>
      </c>
      <c r="J569" s="18">
        <v>4176</v>
      </c>
      <c r="K569" s="18">
        <v>120</v>
      </c>
      <c r="L569" s="18">
        <v>0</v>
      </c>
      <c r="M569" s="18">
        <v>0</v>
      </c>
      <c r="N569" s="20">
        <v>16176</v>
      </c>
    </row>
    <row r="570" spans="1:14" x14ac:dyDescent="0.2">
      <c r="A570" s="11" t="s">
        <v>24</v>
      </c>
      <c r="B570" s="12"/>
      <c r="C570" s="13">
        <f>SUM(C562:C569)</f>
        <v>0</v>
      </c>
      <c r="D570" s="14">
        <f>SUM(D562:D569)</f>
        <v>13.45</v>
      </c>
      <c r="E570" s="14">
        <f>SUM(E562:E569)</f>
        <v>3.44</v>
      </c>
      <c r="F570" s="13">
        <f>SUM(F562:F569)</f>
        <v>8401455</v>
      </c>
      <c r="G570" s="13">
        <f>SUM(G562:G569)</f>
        <v>1143168</v>
      </c>
      <c r="H570" s="13">
        <f>SUM(H562:H569)</f>
        <v>9544623</v>
      </c>
      <c r="I570" s="13">
        <f>SUM(I562:I569)</f>
        <v>151200</v>
      </c>
      <c r="J570" s="13">
        <f>SUM(J562:J569)</f>
        <v>3372634</v>
      </c>
      <c r="K570" s="13">
        <f>SUM(K562:K569)</f>
        <v>95446</v>
      </c>
      <c r="L570" s="13">
        <f>SUM(L562:L569)</f>
        <v>107795</v>
      </c>
      <c r="M570" s="13">
        <f>SUM(M562:M569)</f>
        <v>1286973</v>
      </c>
      <c r="N570" s="15">
        <f>SUM(N562:N569)</f>
        <v>14463225</v>
      </c>
    </row>
    <row r="571" spans="1:14" x14ac:dyDescent="0.2">
      <c r="A571" s="11" t="s">
        <v>54</v>
      </c>
      <c r="B571" s="12"/>
      <c r="C571" s="13"/>
      <c r="D571" s="14"/>
      <c r="E571" s="14"/>
      <c r="F571" s="13"/>
      <c r="G571" s="13"/>
      <c r="H571" s="13"/>
      <c r="I571" s="13"/>
      <c r="J571" s="13"/>
      <c r="K571" s="13"/>
      <c r="L571" s="13"/>
      <c r="M571" s="13"/>
      <c r="N571" s="15"/>
    </row>
    <row r="572" spans="1:14" x14ac:dyDescent="0.2">
      <c r="A572" s="16" t="s">
        <v>55</v>
      </c>
      <c r="B572" s="17"/>
      <c r="C572" s="18">
        <v>19</v>
      </c>
      <c r="D572" s="19">
        <v>0</v>
      </c>
      <c r="E572" s="19">
        <v>3.6200000000000003E-2</v>
      </c>
      <c r="F572" s="18">
        <v>0</v>
      </c>
      <c r="G572" s="18">
        <v>9810</v>
      </c>
      <c r="H572" s="18">
        <v>9810</v>
      </c>
      <c r="I572" s="18">
        <v>0</v>
      </c>
      <c r="J572" s="18">
        <v>3414</v>
      </c>
      <c r="K572" s="18">
        <v>98</v>
      </c>
      <c r="L572" s="18">
        <v>0</v>
      </c>
      <c r="M572" s="18">
        <v>0</v>
      </c>
      <c r="N572" s="20">
        <v>13224</v>
      </c>
    </row>
    <row r="573" spans="1:14" x14ac:dyDescent="0.2">
      <c r="A573" s="16" t="s">
        <v>56</v>
      </c>
      <c r="B573" s="17"/>
      <c r="C573" s="18">
        <v>0</v>
      </c>
      <c r="D573" s="19">
        <v>1.5</v>
      </c>
      <c r="E573" s="19">
        <v>0</v>
      </c>
      <c r="F573" s="18">
        <v>693486</v>
      </c>
      <c r="G573" s="18">
        <v>0</v>
      </c>
      <c r="H573" s="18">
        <v>693486</v>
      </c>
      <c r="I573" s="18">
        <v>0</v>
      </c>
      <c r="J573" s="18">
        <v>241333</v>
      </c>
      <c r="K573" s="18">
        <v>6935</v>
      </c>
      <c r="L573" s="18">
        <v>0</v>
      </c>
      <c r="M573" s="18">
        <v>0</v>
      </c>
      <c r="N573" s="20">
        <v>934819</v>
      </c>
    </row>
    <row r="574" spans="1:14" x14ac:dyDescent="0.2">
      <c r="A574" s="11" t="s">
        <v>24</v>
      </c>
      <c r="B574" s="12"/>
      <c r="C574" s="13">
        <f>SUM(C572:C573)</f>
        <v>19</v>
      </c>
      <c r="D574" s="14">
        <f>SUM(D572:D573)</f>
        <v>1.5</v>
      </c>
      <c r="E574" s="14">
        <f>SUM(E572:E573)</f>
        <v>3.6200000000000003E-2</v>
      </c>
      <c r="F574" s="13">
        <f>SUM(F572:F573)</f>
        <v>693486</v>
      </c>
      <c r="G574" s="13">
        <f>SUM(G572:G573)</f>
        <v>9810</v>
      </c>
      <c r="H574" s="13">
        <f>SUM(H572:H573)</f>
        <v>703296</v>
      </c>
      <c r="I574" s="13">
        <f>SUM(I572:I573)</f>
        <v>0</v>
      </c>
      <c r="J574" s="13">
        <f>SUM(J572:J573)</f>
        <v>244747</v>
      </c>
      <c r="K574" s="13">
        <f>SUM(K572:K573)</f>
        <v>7033</v>
      </c>
      <c r="L574" s="13">
        <f>SUM(L572:L573)</f>
        <v>0</v>
      </c>
      <c r="M574" s="13">
        <f>SUM(M572:M573)</f>
        <v>0</v>
      </c>
      <c r="N574" s="15">
        <f>SUM(N572:N573)</f>
        <v>948043</v>
      </c>
    </row>
    <row r="575" spans="1:14" x14ac:dyDescent="0.2">
      <c r="A575" s="11" t="s">
        <v>68</v>
      </c>
      <c r="B575" s="12"/>
      <c r="C575" s="13"/>
      <c r="D575" s="14"/>
      <c r="E575" s="14"/>
      <c r="F575" s="13"/>
      <c r="G575" s="13"/>
      <c r="H575" s="13"/>
      <c r="I575" s="13"/>
      <c r="J575" s="13"/>
      <c r="K575" s="13"/>
      <c r="L575" s="13"/>
      <c r="M575" s="13"/>
      <c r="N575" s="15"/>
    </row>
    <row r="576" spans="1:14" x14ac:dyDescent="0.2">
      <c r="A576" s="16" t="s">
        <v>69</v>
      </c>
      <c r="B576" s="17"/>
      <c r="C576" s="18">
        <v>166</v>
      </c>
      <c r="D576" s="19">
        <v>2.0750000000000002</v>
      </c>
      <c r="E576" s="19">
        <v>0.1865</v>
      </c>
      <c r="F576" s="18">
        <v>1264771</v>
      </c>
      <c r="G576" s="18">
        <v>69506</v>
      </c>
      <c r="H576" s="18">
        <v>1334277</v>
      </c>
      <c r="I576" s="18">
        <v>0</v>
      </c>
      <c r="J576" s="18">
        <v>464329</v>
      </c>
      <c r="K576" s="18">
        <v>13343</v>
      </c>
      <c r="L576" s="18">
        <v>4980</v>
      </c>
      <c r="M576" s="18">
        <v>0</v>
      </c>
      <c r="N576" s="20">
        <v>1803586</v>
      </c>
    </row>
    <row r="577" spans="1:14" x14ac:dyDescent="0.2">
      <c r="A577" s="11" t="s">
        <v>24</v>
      </c>
      <c r="B577" s="12"/>
      <c r="C577" s="13">
        <f>SUM(C576:C576)</f>
        <v>166</v>
      </c>
      <c r="D577" s="14">
        <f>SUM(D576:D576)</f>
        <v>2.0750000000000002</v>
      </c>
      <c r="E577" s="14">
        <f>SUM(E576:E576)</f>
        <v>0.1865</v>
      </c>
      <c r="F577" s="13">
        <f>SUM(F576:F576)</f>
        <v>1264771</v>
      </c>
      <c r="G577" s="13">
        <f>SUM(G576:G576)</f>
        <v>69506</v>
      </c>
      <c r="H577" s="13">
        <f>SUM(H576:H576)</f>
        <v>1334277</v>
      </c>
      <c r="I577" s="13">
        <f>SUM(I576:I576)</f>
        <v>0</v>
      </c>
      <c r="J577" s="13">
        <f>SUM(J576:J576)</f>
        <v>464329</v>
      </c>
      <c r="K577" s="13">
        <f>SUM(K576:K576)</f>
        <v>13343</v>
      </c>
      <c r="L577" s="13">
        <f>SUM(L576:L576)</f>
        <v>4980</v>
      </c>
      <c r="M577" s="13">
        <f>SUM(M576:M576)</f>
        <v>0</v>
      </c>
      <c r="N577" s="15">
        <f>SUM(N576:N576)</f>
        <v>1803586</v>
      </c>
    </row>
    <row r="578" spans="1:14" x14ac:dyDescent="0.2">
      <c r="A578" s="6" t="s">
        <v>154</v>
      </c>
      <c r="B578" s="7"/>
      <c r="C578" s="8">
        <f>C570+C574+C577</f>
        <v>185</v>
      </c>
      <c r="D578" s="9">
        <f>D570+D574+D577</f>
        <v>17.024999999999999</v>
      </c>
      <c r="E578" s="9">
        <f>E570+E574+E577</f>
        <v>3.6627000000000001</v>
      </c>
      <c r="F578" s="8">
        <f>F570+F574+F577</f>
        <v>10359712</v>
      </c>
      <c r="G578" s="8">
        <f>G570+G574+G577</f>
        <v>1222484</v>
      </c>
      <c r="H578" s="8">
        <f>H570+H574+H577</f>
        <v>11582196</v>
      </c>
      <c r="I578" s="8">
        <f>I570+I574+I577</f>
        <v>151200</v>
      </c>
      <c r="J578" s="8">
        <f>J570+J574+J577</f>
        <v>4081710</v>
      </c>
      <c r="K578" s="8">
        <f>K570+K574+K577</f>
        <v>115822</v>
      </c>
      <c r="L578" s="8">
        <f>L570+L574+L577</f>
        <v>112775</v>
      </c>
      <c r="M578" s="8">
        <f>M570+M574+M577</f>
        <v>1286973</v>
      </c>
      <c r="N578" s="10">
        <f>N570+N574+N577</f>
        <v>17214854</v>
      </c>
    </row>
    <row r="579" spans="1:14" x14ac:dyDescent="0.2">
      <c r="A579" s="16"/>
      <c r="B579" s="17"/>
      <c r="C579" s="18"/>
      <c r="D579" s="19"/>
      <c r="E579" s="19"/>
      <c r="F579" s="18"/>
      <c r="G579" s="18"/>
      <c r="H579" s="18"/>
      <c r="I579" s="18"/>
      <c r="J579" s="18"/>
      <c r="K579" s="18"/>
      <c r="L579" s="18"/>
      <c r="M579" s="18"/>
      <c r="N579" s="20"/>
    </row>
    <row r="580" spans="1:14" x14ac:dyDescent="0.2">
      <c r="A580" s="6" t="s">
        <v>155</v>
      </c>
      <c r="B580" s="7"/>
      <c r="C580" s="8"/>
      <c r="D580" s="9"/>
      <c r="E580" s="9"/>
      <c r="F580" s="8"/>
      <c r="G580" s="8"/>
      <c r="H580" s="8"/>
      <c r="I580" s="8"/>
      <c r="J580" s="8"/>
      <c r="K580" s="8"/>
      <c r="L580" s="8"/>
      <c r="M580" s="8"/>
      <c r="N580" s="10"/>
    </row>
    <row r="581" spans="1:14" x14ac:dyDescent="0.2">
      <c r="A581" s="6" t="s">
        <v>156</v>
      </c>
      <c r="B581" s="7" t="s">
        <v>6</v>
      </c>
      <c r="C581" s="8" t="s">
        <v>7</v>
      </c>
      <c r="D581" s="9" t="s">
        <v>8</v>
      </c>
      <c r="E581" s="9" t="s">
        <v>9</v>
      </c>
      <c r="F581" s="8" t="s">
        <v>10</v>
      </c>
      <c r="G581" s="8" t="s">
        <v>11</v>
      </c>
      <c r="H581" s="8" t="s">
        <v>12</v>
      </c>
      <c r="I581" s="8" t="s">
        <v>13</v>
      </c>
      <c r="J581" s="8" t="s">
        <v>14</v>
      </c>
      <c r="K581" s="8" t="s">
        <v>15</v>
      </c>
      <c r="L581" s="8" t="s">
        <v>16</v>
      </c>
      <c r="M581" s="8" t="s">
        <v>17</v>
      </c>
      <c r="N581" s="10" t="s">
        <v>18</v>
      </c>
    </row>
    <row r="582" spans="1:14" x14ac:dyDescent="0.2">
      <c r="A582" s="11" t="s">
        <v>44</v>
      </c>
      <c r="B582" s="12"/>
      <c r="C582" s="13"/>
      <c r="D582" s="14"/>
      <c r="E582" s="14"/>
      <c r="F582" s="13"/>
      <c r="G582" s="13"/>
      <c r="H582" s="13"/>
      <c r="I582" s="13"/>
      <c r="J582" s="13"/>
      <c r="K582" s="13"/>
      <c r="L582" s="13"/>
      <c r="M582" s="13"/>
      <c r="N582" s="15"/>
    </row>
    <row r="583" spans="1:14" x14ac:dyDescent="0.2">
      <c r="A583" s="16" t="s">
        <v>36</v>
      </c>
      <c r="B583" s="17"/>
      <c r="C583" s="18">
        <v>0</v>
      </c>
      <c r="D583" s="19">
        <v>-0.2</v>
      </c>
      <c r="E583" s="19">
        <v>0</v>
      </c>
      <c r="F583" s="18">
        <v>-100800</v>
      </c>
      <c r="G583" s="18">
        <v>0</v>
      </c>
      <c r="H583" s="18">
        <v>-100800</v>
      </c>
      <c r="I583" s="18">
        <v>0</v>
      </c>
      <c r="J583" s="18">
        <v>-35078</v>
      </c>
      <c r="K583" s="18">
        <v>-1008</v>
      </c>
      <c r="L583" s="18">
        <v>0</v>
      </c>
      <c r="M583" s="18">
        <v>0</v>
      </c>
      <c r="N583" s="20">
        <v>-135878</v>
      </c>
    </row>
    <row r="584" spans="1:14" x14ac:dyDescent="0.2">
      <c r="A584" s="16" t="s">
        <v>37</v>
      </c>
      <c r="B584" s="17"/>
      <c r="C584" s="18">
        <v>0</v>
      </c>
      <c r="D584" s="19">
        <v>0</v>
      </c>
      <c r="E584" s="19">
        <v>0</v>
      </c>
      <c r="F584" s="18">
        <v>0</v>
      </c>
      <c r="G584" s="18">
        <v>0</v>
      </c>
      <c r="H584" s="18">
        <v>0</v>
      </c>
      <c r="I584" s="18">
        <v>100800</v>
      </c>
      <c r="J584" s="18">
        <v>34070</v>
      </c>
      <c r="K584" s="18">
        <v>0</v>
      </c>
      <c r="L584" s="18">
        <v>0</v>
      </c>
      <c r="M584" s="18">
        <v>0</v>
      </c>
      <c r="N584" s="20">
        <v>134870</v>
      </c>
    </row>
    <row r="585" spans="1:14" x14ac:dyDescent="0.2">
      <c r="A585" s="16" t="s">
        <v>20</v>
      </c>
      <c r="B585" s="17">
        <v>8</v>
      </c>
      <c r="C585" s="18">
        <v>0</v>
      </c>
      <c r="D585" s="19">
        <v>0</v>
      </c>
      <c r="E585" s="19">
        <v>0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855000</v>
      </c>
      <c r="N585" s="20">
        <v>855000</v>
      </c>
    </row>
    <row r="586" spans="1:14" x14ac:dyDescent="0.2">
      <c r="A586" s="16" t="s">
        <v>21</v>
      </c>
      <c r="B586" s="17">
        <v>544</v>
      </c>
      <c r="C586" s="18">
        <v>0</v>
      </c>
      <c r="D586" s="19">
        <v>0</v>
      </c>
      <c r="E586" s="19">
        <v>0</v>
      </c>
      <c r="F586" s="18">
        <v>0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18">
        <v>996949</v>
      </c>
      <c r="N586" s="20">
        <v>996949</v>
      </c>
    </row>
    <row r="587" spans="1:14" x14ac:dyDescent="0.2">
      <c r="A587" s="16" t="s">
        <v>23</v>
      </c>
      <c r="B587" s="17"/>
      <c r="C587" s="18">
        <v>0</v>
      </c>
      <c r="D587" s="19">
        <v>0</v>
      </c>
      <c r="E587" s="19">
        <v>1</v>
      </c>
      <c r="F587" s="18">
        <v>0</v>
      </c>
      <c r="G587" s="18">
        <v>390792</v>
      </c>
      <c r="H587" s="18">
        <v>390792</v>
      </c>
      <c r="I587" s="18">
        <v>0</v>
      </c>
      <c r="J587" s="18">
        <v>135996</v>
      </c>
      <c r="K587" s="18">
        <v>3908</v>
      </c>
      <c r="L587" s="18">
        <v>0</v>
      </c>
      <c r="M587" s="18">
        <v>0</v>
      </c>
      <c r="N587" s="20">
        <v>526788</v>
      </c>
    </row>
    <row r="588" spans="1:14" x14ac:dyDescent="0.2">
      <c r="A588" s="16" t="s">
        <v>46</v>
      </c>
      <c r="B588" s="17"/>
      <c r="C588" s="18">
        <v>0</v>
      </c>
      <c r="D588" s="19">
        <v>6.3179999999999996</v>
      </c>
      <c r="E588" s="19">
        <v>0.72</v>
      </c>
      <c r="F588" s="18">
        <v>4468977</v>
      </c>
      <c r="G588" s="18">
        <v>180792</v>
      </c>
      <c r="H588" s="18">
        <v>4649769</v>
      </c>
      <c r="I588" s="18">
        <v>0</v>
      </c>
      <c r="J588" s="18">
        <v>1618120</v>
      </c>
      <c r="K588" s="18">
        <v>46498</v>
      </c>
      <c r="L588" s="18">
        <v>64270</v>
      </c>
      <c r="M588" s="18">
        <v>0</v>
      </c>
      <c r="N588" s="20">
        <v>6332159</v>
      </c>
    </row>
    <row r="589" spans="1:14" x14ac:dyDescent="0.2">
      <c r="A589" s="11" t="s">
        <v>24</v>
      </c>
      <c r="B589" s="12"/>
      <c r="C589" s="13">
        <f>SUM(C583:C588)</f>
        <v>0</v>
      </c>
      <c r="D589" s="14">
        <f>SUM(D583:D588)</f>
        <v>6.1179999999999994</v>
      </c>
      <c r="E589" s="14">
        <f>SUM(E583:E588)</f>
        <v>1.72</v>
      </c>
      <c r="F589" s="13">
        <f>SUM(F583:F588)</f>
        <v>4368177</v>
      </c>
      <c r="G589" s="13">
        <f>SUM(G583:G588)</f>
        <v>571584</v>
      </c>
      <c r="H589" s="13">
        <f>SUM(H583:H588)</f>
        <v>4939761</v>
      </c>
      <c r="I589" s="13">
        <f>SUM(I583:I588)</f>
        <v>100800</v>
      </c>
      <c r="J589" s="13">
        <f>SUM(J583:J588)</f>
        <v>1753108</v>
      </c>
      <c r="K589" s="13">
        <f>SUM(K583:K588)</f>
        <v>49398</v>
      </c>
      <c r="L589" s="13">
        <f>SUM(L583:L588)</f>
        <v>64270</v>
      </c>
      <c r="M589" s="13">
        <f>SUM(M583:M588)</f>
        <v>1851949</v>
      </c>
      <c r="N589" s="15">
        <f>SUM(N583:N588)</f>
        <v>8709888</v>
      </c>
    </row>
    <row r="590" spans="1:14" x14ac:dyDescent="0.2">
      <c r="A590" s="11" t="s">
        <v>25</v>
      </c>
      <c r="B590" s="12"/>
      <c r="C590" s="13"/>
      <c r="D590" s="14"/>
      <c r="E590" s="14"/>
      <c r="F590" s="13"/>
      <c r="G590" s="13"/>
      <c r="H590" s="13"/>
      <c r="I590" s="13"/>
      <c r="J590" s="13"/>
      <c r="K590" s="13"/>
      <c r="L590" s="13"/>
      <c r="M590" s="13"/>
      <c r="N590" s="15"/>
    </row>
    <row r="591" spans="1:14" x14ac:dyDescent="0.2">
      <c r="A591" s="16" t="s">
        <v>49</v>
      </c>
      <c r="B591" s="17"/>
      <c r="C591" s="18">
        <v>22</v>
      </c>
      <c r="D591" s="19">
        <v>0</v>
      </c>
      <c r="E591" s="19">
        <v>0.80979999999999996</v>
      </c>
      <c r="F591" s="18">
        <v>0</v>
      </c>
      <c r="G591" s="18">
        <v>248955</v>
      </c>
      <c r="H591" s="18">
        <v>248955</v>
      </c>
      <c r="I591" s="18">
        <v>0</v>
      </c>
      <c r="J591" s="18">
        <v>86637</v>
      </c>
      <c r="K591" s="18">
        <v>2490</v>
      </c>
      <c r="L591" s="18">
        <v>2200</v>
      </c>
      <c r="M591" s="18">
        <v>0</v>
      </c>
      <c r="N591" s="20">
        <v>337792</v>
      </c>
    </row>
    <row r="592" spans="1:14" x14ac:dyDescent="0.2">
      <c r="A592" s="16" t="s">
        <v>146</v>
      </c>
      <c r="B592" s="17"/>
      <c r="C592" s="18">
        <v>9</v>
      </c>
      <c r="D592" s="19">
        <v>0</v>
      </c>
      <c r="E592" s="19">
        <v>0.25140000000000001</v>
      </c>
      <c r="F592" s="18">
        <v>0</v>
      </c>
      <c r="G592" s="18">
        <v>77287</v>
      </c>
      <c r="H592" s="18">
        <v>77287</v>
      </c>
      <c r="I592" s="18">
        <v>0</v>
      </c>
      <c r="J592" s="18">
        <v>26896</v>
      </c>
      <c r="K592" s="18">
        <v>773</v>
      </c>
      <c r="L592" s="18">
        <v>549</v>
      </c>
      <c r="M592" s="18">
        <v>0</v>
      </c>
      <c r="N592" s="20">
        <v>104732</v>
      </c>
    </row>
    <row r="593" spans="1:14" x14ac:dyDescent="0.2">
      <c r="A593" s="11" t="s">
        <v>24</v>
      </c>
      <c r="B593" s="12"/>
      <c r="C593" s="13">
        <f>SUM(C591:C592)</f>
        <v>31</v>
      </c>
      <c r="D593" s="14">
        <f>SUM(D591:D592)</f>
        <v>0</v>
      </c>
      <c r="E593" s="14">
        <f>SUM(E591:E592)</f>
        <v>1.0611999999999999</v>
      </c>
      <c r="F593" s="13">
        <f>SUM(F591:F592)</f>
        <v>0</v>
      </c>
      <c r="G593" s="13">
        <f>SUM(G591:G592)</f>
        <v>326242</v>
      </c>
      <c r="H593" s="13">
        <f>SUM(H591:H592)</f>
        <v>326242</v>
      </c>
      <c r="I593" s="13">
        <f>SUM(I591:I592)</f>
        <v>0</v>
      </c>
      <c r="J593" s="13">
        <f>SUM(J591:J592)</f>
        <v>113533</v>
      </c>
      <c r="K593" s="13">
        <f>SUM(K591:K592)</f>
        <v>3263</v>
      </c>
      <c r="L593" s="13">
        <f>SUM(L591:L592)</f>
        <v>2749</v>
      </c>
      <c r="M593" s="13">
        <f>SUM(M591:M592)</f>
        <v>0</v>
      </c>
      <c r="N593" s="15">
        <f>SUM(N591:N592)</f>
        <v>442524</v>
      </c>
    </row>
    <row r="594" spans="1:14" x14ac:dyDescent="0.2">
      <c r="A594" s="11" t="s">
        <v>157</v>
      </c>
      <c r="B594" s="12"/>
      <c r="C594" s="13"/>
      <c r="D594" s="14"/>
      <c r="E594" s="14"/>
      <c r="F594" s="13"/>
      <c r="G594" s="13"/>
      <c r="H594" s="13"/>
      <c r="I594" s="13"/>
      <c r="J594" s="13"/>
      <c r="K594" s="13"/>
      <c r="L594" s="13"/>
      <c r="M594" s="13"/>
      <c r="N594" s="15"/>
    </row>
    <row r="595" spans="1:14" x14ac:dyDescent="0.2">
      <c r="A595" s="16" t="s">
        <v>158</v>
      </c>
      <c r="B595" s="17"/>
      <c r="C595" s="18">
        <v>18</v>
      </c>
      <c r="D595" s="19">
        <v>2.9557000000000002</v>
      </c>
      <c r="E595" s="19">
        <v>1.8575999999999999</v>
      </c>
      <c r="F595" s="18">
        <v>1568803</v>
      </c>
      <c r="G595" s="18">
        <v>582447</v>
      </c>
      <c r="H595" s="18">
        <v>2151250</v>
      </c>
      <c r="I595" s="18">
        <v>0</v>
      </c>
      <c r="J595" s="18">
        <v>748636</v>
      </c>
      <c r="K595" s="18">
        <v>21513</v>
      </c>
      <c r="L595" s="18">
        <v>14760</v>
      </c>
      <c r="M595" s="18">
        <v>0</v>
      </c>
      <c r="N595" s="20">
        <v>2914646</v>
      </c>
    </row>
    <row r="596" spans="1:14" x14ac:dyDescent="0.2">
      <c r="A596" s="11" t="s">
        <v>24</v>
      </c>
      <c r="B596" s="12"/>
      <c r="C596" s="13">
        <f>SUM(C595:C595)</f>
        <v>18</v>
      </c>
      <c r="D596" s="14">
        <f>SUM(D595:D595)</f>
        <v>2.9557000000000002</v>
      </c>
      <c r="E596" s="14">
        <f>SUM(E595:E595)</f>
        <v>1.8575999999999999</v>
      </c>
      <c r="F596" s="13">
        <f>SUM(F595:F595)</f>
        <v>1568803</v>
      </c>
      <c r="G596" s="13">
        <f>SUM(G595:G595)</f>
        <v>582447</v>
      </c>
      <c r="H596" s="13">
        <f>SUM(H595:H595)</f>
        <v>2151250</v>
      </c>
      <c r="I596" s="13">
        <f>SUM(I595:I595)</f>
        <v>0</v>
      </c>
      <c r="J596" s="13">
        <f>SUM(J595:J595)</f>
        <v>748636</v>
      </c>
      <c r="K596" s="13">
        <f>SUM(K595:K595)</f>
        <v>21513</v>
      </c>
      <c r="L596" s="13">
        <f>SUM(L595:L595)</f>
        <v>14760</v>
      </c>
      <c r="M596" s="13">
        <f>SUM(M595:M595)</f>
        <v>0</v>
      </c>
      <c r="N596" s="15">
        <f>SUM(N595:N595)</f>
        <v>2914646</v>
      </c>
    </row>
    <row r="597" spans="1:14" x14ac:dyDescent="0.2">
      <c r="A597" s="6" t="s">
        <v>159</v>
      </c>
      <c r="B597" s="7"/>
      <c r="C597" s="8">
        <f>C589+C593+C596</f>
        <v>49</v>
      </c>
      <c r="D597" s="9">
        <f>D589+D593+D596</f>
        <v>9.0736999999999988</v>
      </c>
      <c r="E597" s="9">
        <f>E589+E593+E596</f>
        <v>4.6387999999999998</v>
      </c>
      <c r="F597" s="8">
        <f>F589+F593+F596</f>
        <v>5936980</v>
      </c>
      <c r="G597" s="8">
        <f>G589+G593+G596</f>
        <v>1480273</v>
      </c>
      <c r="H597" s="8">
        <f>H589+H593+H596</f>
        <v>7417253</v>
      </c>
      <c r="I597" s="8">
        <f>I589+I593+I596</f>
        <v>100800</v>
      </c>
      <c r="J597" s="8">
        <f>J589+J593+J596</f>
        <v>2615277</v>
      </c>
      <c r="K597" s="8">
        <f>K589+K593+K596</f>
        <v>74174</v>
      </c>
      <c r="L597" s="8">
        <f>L589+L593+L596</f>
        <v>81779</v>
      </c>
      <c r="M597" s="8">
        <f>M589+M593+M596</f>
        <v>1851949</v>
      </c>
      <c r="N597" s="10">
        <f>N589+N593+N596</f>
        <v>12067058</v>
      </c>
    </row>
    <row r="598" spans="1:14" x14ac:dyDescent="0.2">
      <c r="A598" s="16"/>
      <c r="B598" s="17"/>
      <c r="C598" s="18"/>
      <c r="D598" s="19"/>
      <c r="E598" s="19"/>
      <c r="F598" s="18"/>
      <c r="G598" s="18"/>
      <c r="H598" s="18"/>
      <c r="I598" s="18"/>
      <c r="J598" s="18"/>
      <c r="K598" s="18"/>
      <c r="L598" s="18"/>
      <c r="M598" s="18"/>
      <c r="N598" s="20"/>
    </row>
    <row r="599" spans="1:14" x14ac:dyDescent="0.2">
      <c r="A599" s="6" t="s">
        <v>160</v>
      </c>
      <c r="B599" s="7"/>
      <c r="C599" s="8"/>
      <c r="D599" s="9"/>
      <c r="E599" s="9"/>
      <c r="F599" s="8"/>
      <c r="G599" s="8"/>
      <c r="H599" s="8"/>
      <c r="I599" s="8"/>
      <c r="J599" s="8"/>
      <c r="K599" s="8"/>
      <c r="L599" s="8"/>
      <c r="M599" s="8"/>
      <c r="N599" s="10"/>
    </row>
    <row r="600" spans="1:14" x14ac:dyDescent="0.2">
      <c r="A600" s="6" t="s">
        <v>161</v>
      </c>
      <c r="B600" s="7" t="s">
        <v>6</v>
      </c>
      <c r="C600" s="8" t="s">
        <v>7</v>
      </c>
      <c r="D600" s="9" t="s">
        <v>8</v>
      </c>
      <c r="E600" s="9" t="s">
        <v>9</v>
      </c>
      <c r="F600" s="8" t="s">
        <v>10</v>
      </c>
      <c r="G600" s="8" t="s">
        <v>11</v>
      </c>
      <c r="H600" s="8" t="s">
        <v>12</v>
      </c>
      <c r="I600" s="8" t="s">
        <v>13</v>
      </c>
      <c r="J600" s="8" t="s">
        <v>14</v>
      </c>
      <c r="K600" s="8" t="s">
        <v>15</v>
      </c>
      <c r="L600" s="8" t="s">
        <v>16</v>
      </c>
      <c r="M600" s="8" t="s">
        <v>17</v>
      </c>
      <c r="N600" s="10" t="s">
        <v>18</v>
      </c>
    </row>
    <row r="601" spans="1:14" x14ac:dyDescent="0.2">
      <c r="A601" s="11" t="s">
        <v>44</v>
      </c>
      <c r="B601" s="12"/>
      <c r="C601" s="13"/>
      <c r="D601" s="14"/>
      <c r="E601" s="14"/>
      <c r="F601" s="13"/>
      <c r="G601" s="13"/>
      <c r="H601" s="13"/>
      <c r="I601" s="13"/>
      <c r="J601" s="13"/>
      <c r="K601" s="13"/>
      <c r="L601" s="13"/>
      <c r="M601" s="13"/>
      <c r="N601" s="15"/>
    </row>
    <row r="602" spans="1:14" x14ac:dyDescent="0.2">
      <c r="A602" s="16" t="s">
        <v>36</v>
      </c>
      <c r="B602" s="17"/>
      <c r="C602" s="18">
        <v>0</v>
      </c>
      <c r="D602" s="19">
        <v>-0.25</v>
      </c>
      <c r="E602" s="19">
        <v>0</v>
      </c>
      <c r="F602" s="18">
        <v>-126000</v>
      </c>
      <c r="G602" s="18">
        <v>0</v>
      </c>
      <c r="H602" s="18">
        <v>-126000</v>
      </c>
      <c r="I602" s="18">
        <v>0</v>
      </c>
      <c r="J602" s="18">
        <v>-43848</v>
      </c>
      <c r="K602" s="18">
        <v>-1260</v>
      </c>
      <c r="L602" s="18">
        <v>0</v>
      </c>
      <c r="M602" s="18">
        <v>0</v>
      </c>
      <c r="N602" s="20">
        <v>-169848</v>
      </c>
    </row>
    <row r="603" spans="1:14" x14ac:dyDescent="0.2">
      <c r="A603" s="16" t="s">
        <v>37</v>
      </c>
      <c r="B603" s="17"/>
      <c r="C603" s="18">
        <v>0</v>
      </c>
      <c r="D603" s="19">
        <v>0</v>
      </c>
      <c r="E603" s="19">
        <v>0</v>
      </c>
      <c r="F603" s="18">
        <v>0</v>
      </c>
      <c r="G603" s="18">
        <v>0</v>
      </c>
      <c r="H603" s="18">
        <v>0</v>
      </c>
      <c r="I603" s="18">
        <v>126000</v>
      </c>
      <c r="J603" s="18">
        <v>42588</v>
      </c>
      <c r="K603" s="18">
        <v>0</v>
      </c>
      <c r="L603" s="18">
        <v>0</v>
      </c>
      <c r="M603" s="18">
        <v>0</v>
      </c>
      <c r="N603" s="20">
        <v>168588</v>
      </c>
    </row>
    <row r="604" spans="1:14" x14ac:dyDescent="0.2">
      <c r="A604" s="16" t="s">
        <v>20</v>
      </c>
      <c r="B604" s="17">
        <v>8</v>
      </c>
      <c r="C604" s="18">
        <v>0</v>
      </c>
      <c r="D604" s="19">
        <v>0</v>
      </c>
      <c r="E604" s="19">
        <v>0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369000</v>
      </c>
      <c r="N604" s="20">
        <v>369000</v>
      </c>
    </row>
    <row r="605" spans="1:14" x14ac:dyDescent="0.2">
      <c r="A605" s="16" t="s">
        <v>21</v>
      </c>
      <c r="B605" s="17">
        <v>544</v>
      </c>
      <c r="C605" s="18">
        <v>0</v>
      </c>
      <c r="D605" s="19">
        <v>0</v>
      </c>
      <c r="E605" s="19">
        <v>0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153000</v>
      </c>
      <c r="N605" s="20">
        <v>153000</v>
      </c>
    </row>
    <row r="606" spans="1:14" x14ac:dyDescent="0.2">
      <c r="A606" s="16" t="s">
        <v>23</v>
      </c>
      <c r="B606" s="17"/>
      <c r="C606" s="18">
        <v>0</v>
      </c>
      <c r="D606" s="19">
        <v>0</v>
      </c>
      <c r="E606" s="19">
        <v>1.5</v>
      </c>
      <c r="F606" s="18">
        <v>0</v>
      </c>
      <c r="G606" s="18">
        <v>586188</v>
      </c>
      <c r="H606" s="18">
        <v>586188</v>
      </c>
      <c r="I606" s="18">
        <v>0</v>
      </c>
      <c r="J606" s="18">
        <v>203994</v>
      </c>
      <c r="K606" s="18">
        <v>5862</v>
      </c>
      <c r="L606" s="18">
        <v>0</v>
      </c>
      <c r="M606" s="18">
        <v>0</v>
      </c>
      <c r="N606" s="20">
        <v>790182</v>
      </c>
    </row>
    <row r="607" spans="1:14" x14ac:dyDescent="0.2">
      <c r="A607" s="16" t="s">
        <v>46</v>
      </c>
      <c r="B607" s="17"/>
      <c r="C607" s="18">
        <v>0</v>
      </c>
      <c r="D607" s="19">
        <v>12.95</v>
      </c>
      <c r="E607" s="19">
        <v>0.97199999999999998</v>
      </c>
      <c r="F607" s="18">
        <v>6982753</v>
      </c>
      <c r="G607" s="18">
        <v>244069</v>
      </c>
      <c r="H607" s="18">
        <v>7226822</v>
      </c>
      <c r="I607" s="18">
        <v>0</v>
      </c>
      <c r="J607" s="18">
        <v>2514934</v>
      </c>
      <c r="K607" s="18">
        <v>72268</v>
      </c>
      <c r="L607" s="18">
        <v>52845</v>
      </c>
      <c r="M607" s="18">
        <v>0</v>
      </c>
      <c r="N607" s="20">
        <v>9794601</v>
      </c>
    </row>
    <row r="608" spans="1:14" x14ac:dyDescent="0.2">
      <c r="A608" s="11" t="s">
        <v>24</v>
      </c>
      <c r="B608" s="12"/>
      <c r="C608" s="13">
        <f>SUM(C602:C607)</f>
        <v>0</v>
      </c>
      <c r="D608" s="14">
        <f>SUM(D602:D607)</f>
        <v>12.7</v>
      </c>
      <c r="E608" s="14">
        <f>SUM(E602:E607)</f>
        <v>2.472</v>
      </c>
      <c r="F608" s="13">
        <f>SUM(F602:F607)</f>
        <v>6856753</v>
      </c>
      <c r="G608" s="13">
        <f>SUM(G602:G607)</f>
        <v>830257</v>
      </c>
      <c r="H608" s="13">
        <f>SUM(H602:H607)</f>
        <v>7687010</v>
      </c>
      <c r="I608" s="13">
        <f>SUM(I602:I607)</f>
        <v>126000</v>
      </c>
      <c r="J608" s="13">
        <f>SUM(J602:J607)</f>
        <v>2717668</v>
      </c>
      <c r="K608" s="13">
        <f>SUM(K602:K607)</f>
        <v>76870</v>
      </c>
      <c r="L608" s="13">
        <f>SUM(L602:L607)</f>
        <v>52845</v>
      </c>
      <c r="M608" s="13">
        <f>SUM(M602:M607)</f>
        <v>522000</v>
      </c>
      <c r="N608" s="15">
        <f>SUM(N602:N607)</f>
        <v>11105523</v>
      </c>
    </row>
    <row r="609" spans="1:14" x14ac:dyDescent="0.2">
      <c r="A609" s="11" t="s">
        <v>54</v>
      </c>
      <c r="B609" s="12"/>
      <c r="C609" s="13"/>
      <c r="D609" s="14"/>
      <c r="E609" s="14"/>
      <c r="F609" s="13"/>
      <c r="G609" s="13"/>
      <c r="H609" s="13"/>
      <c r="I609" s="13"/>
      <c r="J609" s="13"/>
      <c r="K609" s="13"/>
      <c r="L609" s="13"/>
      <c r="M609" s="13"/>
      <c r="N609" s="15"/>
    </row>
    <row r="610" spans="1:14" x14ac:dyDescent="0.2">
      <c r="A610" s="16" t="s">
        <v>55</v>
      </c>
      <c r="B610" s="17"/>
      <c r="C610" s="18">
        <v>24</v>
      </c>
      <c r="D610" s="19">
        <v>0</v>
      </c>
      <c r="E610" s="19">
        <v>4.5699999999999998E-2</v>
      </c>
      <c r="F610" s="18">
        <v>0</v>
      </c>
      <c r="G610" s="18">
        <v>12385</v>
      </c>
      <c r="H610" s="18">
        <v>12385</v>
      </c>
      <c r="I610" s="18">
        <v>0</v>
      </c>
      <c r="J610" s="18">
        <v>4310</v>
      </c>
      <c r="K610" s="18">
        <v>124</v>
      </c>
      <c r="L610" s="18">
        <v>0</v>
      </c>
      <c r="M610" s="18">
        <v>0</v>
      </c>
      <c r="N610" s="20">
        <v>16695</v>
      </c>
    </row>
    <row r="611" spans="1:14" x14ac:dyDescent="0.2">
      <c r="A611" s="16" t="s">
        <v>56</v>
      </c>
      <c r="B611" s="17"/>
      <c r="C611" s="18">
        <v>0</v>
      </c>
      <c r="D611" s="19">
        <v>2.95</v>
      </c>
      <c r="E611" s="19">
        <v>0</v>
      </c>
      <c r="F611" s="18">
        <v>1240297</v>
      </c>
      <c r="G611" s="18">
        <v>0</v>
      </c>
      <c r="H611" s="18">
        <v>1240297</v>
      </c>
      <c r="I611" s="18">
        <v>0</v>
      </c>
      <c r="J611" s="18">
        <v>431623</v>
      </c>
      <c r="K611" s="18">
        <v>12403</v>
      </c>
      <c r="L611" s="18">
        <v>0</v>
      </c>
      <c r="M611" s="18">
        <v>0</v>
      </c>
      <c r="N611" s="20">
        <v>1671920</v>
      </c>
    </row>
    <row r="612" spans="1:14" x14ac:dyDescent="0.2">
      <c r="A612" s="11" t="s">
        <v>24</v>
      </c>
      <c r="B612" s="12"/>
      <c r="C612" s="13">
        <f>SUM(C610:C611)</f>
        <v>24</v>
      </c>
      <c r="D612" s="14">
        <f>SUM(D610:D611)</f>
        <v>2.95</v>
      </c>
      <c r="E612" s="14">
        <f>SUM(E610:E611)</f>
        <v>4.5699999999999998E-2</v>
      </c>
      <c r="F612" s="13">
        <f>SUM(F610:F611)</f>
        <v>1240297</v>
      </c>
      <c r="G612" s="13">
        <f>SUM(G610:G611)</f>
        <v>12385</v>
      </c>
      <c r="H612" s="13">
        <f>SUM(H610:H611)</f>
        <v>1252682</v>
      </c>
      <c r="I612" s="13">
        <f>SUM(I610:I611)</f>
        <v>0</v>
      </c>
      <c r="J612" s="13">
        <f>SUM(J610:J611)</f>
        <v>435933</v>
      </c>
      <c r="K612" s="13">
        <f>SUM(K610:K611)</f>
        <v>12527</v>
      </c>
      <c r="L612" s="13">
        <f>SUM(L610:L611)</f>
        <v>0</v>
      </c>
      <c r="M612" s="13">
        <f>SUM(M610:M611)</f>
        <v>0</v>
      </c>
      <c r="N612" s="15">
        <f>SUM(N610:N611)</f>
        <v>1688615</v>
      </c>
    </row>
    <row r="613" spans="1:14" x14ac:dyDescent="0.2">
      <c r="A613" s="6" t="s">
        <v>162</v>
      </c>
      <c r="B613" s="7"/>
      <c r="C613" s="8">
        <f>C608+C612</f>
        <v>24</v>
      </c>
      <c r="D613" s="9">
        <f>D608+D612</f>
        <v>15.649999999999999</v>
      </c>
      <c r="E613" s="9">
        <f>E608+E612</f>
        <v>2.5177</v>
      </c>
      <c r="F613" s="8">
        <f>F608+F612</f>
        <v>8097050</v>
      </c>
      <c r="G613" s="8">
        <f>G608+G612</f>
        <v>842642</v>
      </c>
      <c r="H613" s="8">
        <f>H608+H612</f>
        <v>8939692</v>
      </c>
      <c r="I613" s="8">
        <f>I608+I612</f>
        <v>126000</v>
      </c>
      <c r="J613" s="8">
        <f>J608+J612</f>
        <v>3153601</v>
      </c>
      <c r="K613" s="8">
        <f>K608+K612</f>
        <v>89397</v>
      </c>
      <c r="L613" s="8">
        <f>L608+L612</f>
        <v>52845</v>
      </c>
      <c r="M613" s="8">
        <f>M608+M612</f>
        <v>522000</v>
      </c>
      <c r="N613" s="10">
        <f>N608+N612</f>
        <v>12794138</v>
      </c>
    </row>
    <row r="614" spans="1:14" x14ac:dyDescent="0.2">
      <c r="A614" s="16"/>
      <c r="B614" s="17"/>
      <c r="C614" s="18"/>
      <c r="D614" s="19"/>
      <c r="E614" s="19"/>
      <c r="F614" s="18"/>
      <c r="G614" s="18"/>
      <c r="H614" s="18"/>
      <c r="I614" s="18"/>
      <c r="J614" s="18"/>
      <c r="K614" s="18"/>
      <c r="L614" s="18"/>
      <c r="M614" s="18"/>
      <c r="N614" s="20"/>
    </row>
    <row r="615" spans="1:14" x14ac:dyDescent="0.2">
      <c r="A615" s="6" t="s">
        <v>163</v>
      </c>
      <c r="B615" s="7"/>
      <c r="C615" s="8"/>
      <c r="D615" s="9"/>
      <c r="E615" s="9"/>
      <c r="F615" s="8"/>
      <c r="G615" s="8"/>
      <c r="H615" s="8"/>
      <c r="I615" s="8"/>
      <c r="J615" s="8"/>
      <c r="K615" s="8"/>
      <c r="L615" s="8"/>
      <c r="M615" s="8"/>
      <c r="N615" s="10"/>
    </row>
    <row r="616" spans="1:14" x14ac:dyDescent="0.2">
      <c r="A616" s="6" t="s">
        <v>164</v>
      </c>
      <c r="B616" s="7" t="s">
        <v>6</v>
      </c>
      <c r="C616" s="8" t="s">
        <v>7</v>
      </c>
      <c r="D616" s="9" t="s">
        <v>8</v>
      </c>
      <c r="E616" s="9" t="s">
        <v>9</v>
      </c>
      <c r="F616" s="8" t="s">
        <v>10</v>
      </c>
      <c r="G616" s="8" t="s">
        <v>11</v>
      </c>
      <c r="H616" s="8" t="s">
        <v>12</v>
      </c>
      <c r="I616" s="8" t="s">
        <v>13</v>
      </c>
      <c r="J616" s="8" t="s">
        <v>14</v>
      </c>
      <c r="K616" s="8" t="s">
        <v>15</v>
      </c>
      <c r="L616" s="8" t="s">
        <v>16</v>
      </c>
      <c r="M616" s="8" t="s">
        <v>17</v>
      </c>
      <c r="N616" s="10" t="s">
        <v>18</v>
      </c>
    </row>
    <row r="617" spans="1:14" x14ac:dyDescent="0.2">
      <c r="A617" s="11" t="s">
        <v>44</v>
      </c>
      <c r="B617" s="12"/>
      <c r="C617" s="13"/>
      <c r="D617" s="14"/>
      <c r="E617" s="14"/>
      <c r="F617" s="13"/>
      <c r="G617" s="13"/>
      <c r="H617" s="13"/>
      <c r="I617" s="13"/>
      <c r="J617" s="13"/>
      <c r="K617" s="13"/>
      <c r="L617" s="13"/>
      <c r="M617" s="13"/>
      <c r="N617" s="15"/>
    </row>
    <row r="618" spans="1:14" x14ac:dyDescent="0.2">
      <c r="A618" s="16" t="s">
        <v>36</v>
      </c>
      <c r="B618" s="17"/>
      <c r="C618" s="18">
        <v>0</v>
      </c>
      <c r="D618" s="19">
        <v>-0.06</v>
      </c>
      <c r="E618" s="19">
        <v>0</v>
      </c>
      <c r="F618" s="18">
        <v>-30240</v>
      </c>
      <c r="G618" s="18">
        <v>0</v>
      </c>
      <c r="H618" s="18">
        <v>-30240</v>
      </c>
      <c r="I618" s="18">
        <v>0</v>
      </c>
      <c r="J618" s="18">
        <v>-10524</v>
      </c>
      <c r="K618" s="18">
        <v>-302</v>
      </c>
      <c r="L618" s="18">
        <v>0</v>
      </c>
      <c r="M618" s="18">
        <v>0</v>
      </c>
      <c r="N618" s="20">
        <v>-40764</v>
      </c>
    </row>
    <row r="619" spans="1:14" x14ac:dyDescent="0.2">
      <c r="A619" s="16" t="s">
        <v>37</v>
      </c>
      <c r="B619" s="17"/>
      <c r="C619" s="18">
        <v>0</v>
      </c>
      <c r="D619" s="19">
        <v>0</v>
      </c>
      <c r="E619" s="19">
        <v>0</v>
      </c>
      <c r="F619" s="18">
        <v>0</v>
      </c>
      <c r="G619" s="18">
        <v>0</v>
      </c>
      <c r="H619" s="18">
        <v>0</v>
      </c>
      <c r="I619" s="18">
        <v>30240</v>
      </c>
      <c r="J619" s="18">
        <v>10222</v>
      </c>
      <c r="K619" s="18">
        <v>0</v>
      </c>
      <c r="L619" s="18">
        <v>0</v>
      </c>
      <c r="M619" s="18">
        <v>0</v>
      </c>
      <c r="N619" s="20">
        <v>40462</v>
      </c>
    </row>
    <row r="620" spans="1:14" x14ac:dyDescent="0.2">
      <c r="A620" s="16" t="s">
        <v>30</v>
      </c>
      <c r="B620" s="17">
        <v>7</v>
      </c>
      <c r="C620" s="18">
        <v>0</v>
      </c>
      <c r="D620" s="19">
        <v>0</v>
      </c>
      <c r="E620" s="19">
        <v>0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18">
        <v>52000</v>
      </c>
      <c r="N620" s="20">
        <v>52000</v>
      </c>
    </row>
    <row r="621" spans="1:14" x14ac:dyDescent="0.2">
      <c r="A621" s="16" t="s">
        <v>20</v>
      </c>
      <c r="B621" s="17">
        <v>8</v>
      </c>
      <c r="C621" s="18">
        <v>0</v>
      </c>
      <c r="D621" s="19">
        <v>0</v>
      </c>
      <c r="E621" s="19">
        <v>0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511000</v>
      </c>
      <c r="N621" s="20">
        <v>511000</v>
      </c>
    </row>
    <row r="622" spans="1:14" x14ac:dyDescent="0.2">
      <c r="A622" s="16" t="s">
        <v>21</v>
      </c>
      <c r="B622" s="17">
        <v>544</v>
      </c>
      <c r="C622" s="18">
        <v>0</v>
      </c>
      <c r="D622" s="19">
        <v>0</v>
      </c>
      <c r="E622" s="19">
        <v>0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18">
        <v>361969</v>
      </c>
      <c r="N622" s="20">
        <v>361969</v>
      </c>
    </row>
    <row r="623" spans="1:14" x14ac:dyDescent="0.2">
      <c r="A623" s="16" t="s">
        <v>23</v>
      </c>
      <c r="B623" s="17"/>
      <c r="C623" s="18">
        <v>0</v>
      </c>
      <c r="D623" s="19">
        <v>0</v>
      </c>
      <c r="E623" s="19">
        <v>1</v>
      </c>
      <c r="F623" s="18">
        <v>0</v>
      </c>
      <c r="G623" s="18">
        <v>390792</v>
      </c>
      <c r="H623" s="18">
        <v>390792</v>
      </c>
      <c r="I623" s="18">
        <v>0</v>
      </c>
      <c r="J623" s="18">
        <v>135996</v>
      </c>
      <c r="K623" s="18">
        <v>3908</v>
      </c>
      <c r="L623" s="18">
        <v>0</v>
      </c>
      <c r="M623" s="18">
        <v>0</v>
      </c>
      <c r="N623" s="20">
        <v>526788</v>
      </c>
    </row>
    <row r="624" spans="1:14" x14ac:dyDescent="0.2">
      <c r="A624" s="16" t="s">
        <v>46</v>
      </c>
      <c r="B624" s="17"/>
      <c r="C624" s="18">
        <v>0</v>
      </c>
      <c r="D624" s="19">
        <v>9.6024999999999991</v>
      </c>
      <c r="E624" s="19">
        <v>0.72</v>
      </c>
      <c r="F624" s="18">
        <v>5987298</v>
      </c>
      <c r="G624" s="18">
        <v>180792</v>
      </c>
      <c r="H624" s="18">
        <v>6168090</v>
      </c>
      <c r="I624" s="18">
        <v>0</v>
      </c>
      <c r="J624" s="18">
        <v>2146494</v>
      </c>
      <c r="K624" s="18">
        <v>61680</v>
      </c>
      <c r="L624" s="18">
        <v>57805</v>
      </c>
      <c r="M624" s="18">
        <v>0</v>
      </c>
      <c r="N624" s="20">
        <v>8372389</v>
      </c>
    </row>
    <row r="625" spans="1:14" x14ac:dyDescent="0.2">
      <c r="A625" s="11" t="s">
        <v>24</v>
      </c>
      <c r="B625" s="12"/>
      <c r="C625" s="13">
        <f>SUM(C618:C624)</f>
        <v>0</v>
      </c>
      <c r="D625" s="14">
        <f>SUM(D618:D624)</f>
        <v>9.5424999999999986</v>
      </c>
      <c r="E625" s="14">
        <f>SUM(E618:E624)</f>
        <v>1.72</v>
      </c>
      <c r="F625" s="13">
        <f>SUM(F618:F624)</f>
        <v>5957058</v>
      </c>
      <c r="G625" s="13">
        <f>SUM(G618:G624)</f>
        <v>571584</v>
      </c>
      <c r="H625" s="13">
        <f>SUM(H618:H624)</f>
        <v>6528642</v>
      </c>
      <c r="I625" s="13">
        <f>SUM(I618:I624)</f>
        <v>30240</v>
      </c>
      <c r="J625" s="13">
        <f>SUM(J618:J624)</f>
        <v>2282188</v>
      </c>
      <c r="K625" s="13">
        <f>SUM(K618:K624)</f>
        <v>65286</v>
      </c>
      <c r="L625" s="13">
        <f>SUM(L618:L624)</f>
        <v>57805</v>
      </c>
      <c r="M625" s="13">
        <f>SUM(M618:M624)</f>
        <v>924969</v>
      </c>
      <c r="N625" s="15">
        <f>SUM(N618:N624)</f>
        <v>9823844</v>
      </c>
    </row>
    <row r="626" spans="1:14" x14ac:dyDescent="0.2">
      <c r="A626" s="11" t="s">
        <v>25</v>
      </c>
      <c r="B626" s="12"/>
      <c r="C626" s="13"/>
      <c r="D626" s="14"/>
      <c r="E626" s="14"/>
      <c r="F626" s="13"/>
      <c r="G626" s="13"/>
      <c r="H626" s="13"/>
      <c r="I626" s="13"/>
      <c r="J626" s="13"/>
      <c r="K626" s="13"/>
      <c r="L626" s="13"/>
      <c r="M626" s="13"/>
      <c r="N626" s="15"/>
    </row>
    <row r="627" spans="1:14" x14ac:dyDescent="0.2">
      <c r="A627" s="16" t="s">
        <v>76</v>
      </c>
      <c r="B627" s="17"/>
      <c r="C627" s="18">
        <v>28</v>
      </c>
      <c r="D627" s="19">
        <v>0</v>
      </c>
      <c r="E627" s="19">
        <v>0.2581</v>
      </c>
      <c r="F627" s="18">
        <v>0</v>
      </c>
      <c r="G627" s="18">
        <v>79347</v>
      </c>
      <c r="H627" s="18">
        <v>79347</v>
      </c>
      <c r="I627" s="18">
        <v>0</v>
      </c>
      <c r="J627" s="18">
        <v>27612</v>
      </c>
      <c r="K627" s="18">
        <v>793</v>
      </c>
      <c r="L627" s="18">
        <v>560</v>
      </c>
      <c r="M627" s="18">
        <v>0</v>
      </c>
      <c r="N627" s="20">
        <v>107519</v>
      </c>
    </row>
    <row r="628" spans="1:14" x14ac:dyDescent="0.2">
      <c r="A628" s="11" t="s">
        <v>24</v>
      </c>
      <c r="B628" s="12"/>
      <c r="C628" s="13">
        <f>SUM(C627:C627)</f>
        <v>28</v>
      </c>
      <c r="D628" s="14">
        <f>SUM(D627:D627)</f>
        <v>0</v>
      </c>
      <c r="E628" s="14">
        <f>SUM(E627:E627)</f>
        <v>0.2581</v>
      </c>
      <c r="F628" s="13">
        <f>SUM(F627:F627)</f>
        <v>0</v>
      </c>
      <c r="G628" s="13">
        <f>SUM(G627:G627)</f>
        <v>79347</v>
      </c>
      <c r="H628" s="13">
        <f>SUM(H627:H627)</f>
        <v>79347</v>
      </c>
      <c r="I628" s="13">
        <f>SUM(I627:I627)</f>
        <v>0</v>
      </c>
      <c r="J628" s="13">
        <f>SUM(J627:J627)</f>
        <v>27612</v>
      </c>
      <c r="K628" s="13">
        <f>SUM(K627:K627)</f>
        <v>793</v>
      </c>
      <c r="L628" s="13">
        <f>SUM(L627:L627)</f>
        <v>560</v>
      </c>
      <c r="M628" s="13">
        <f>SUM(M627:M627)</f>
        <v>0</v>
      </c>
      <c r="N628" s="15">
        <f>SUM(N627:N627)</f>
        <v>107519</v>
      </c>
    </row>
    <row r="629" spans="1:14" x14ac:dyDescent="0.2">
      <c r="A629" s="11" t="s">
        <v>54</v>
      </c>
      <c r="B629" s="12"/>
      <c r="C629" s="13"/>
      <c r="D629" s="14"/>
      <c r="E629" s="14"/>
      <c r="F629" s="13"/>
      <c r="G629" s="13"/>
      <c r="H629" s="13"/>
      <c r="I629" s="13"/>
      <c r="J629" s="13"/>
      <c r="K629" s="13"/>
      <c r="L629" s="13"/>
      <c r="M629" s="13"/>
      <c r="N629" s="15"/>
    </row>
    <row r="630" spans="1:14" x14ac:dyDescent="0.2">
      <c r="A630" s="16" t="s">
        <v>55</v>
      </c>
      <c r="B630" s="17"/>
      <c r="C630" s="18">
        <v>12</v>
      </c>
      <c r="D630" s="19">
        <v>0</v>
      </c>
      <c r="E630" s="19">
        <v>2.29E-2</v>
      </c>
      <c r="F630" s="18">
        <v>0</v>
      </c>
      <c r="G630" s="18">
        <v>6206</v>
      </c>
      <c r="H630" s="18">
        <v>6206</v>
      </c>
      <c r="I630" s="18">
        <v>0</v>
      </c>
      <c r="J630" s="18">
        <v>2160</v>
      </c>
      <c r="K630" s="18">
        <v>62</v>
      </c>
      <c r="L630" s="18">
        <v>0</v>
      </c>
      <c r="M630" s="18">
        <v>0</v>
      </c>
      <c r="N630" s="20">
        <v>8366</v>
      </c>
    </row>
    <row r="631" spans="1:14" x14ac:dyDescent="0.2">
      <c r="A631" s="16" t="s">
        <v>56</v>
      </c>
      <c r="B631" s="17"/>
      <c r="C631" s="18">
        <v>0</v>
      </c>
      <c r="D631" s="19">
        <v>0.76800000000000002</v>
      </c>
      <c r="E631" s="19">
        <v>0</v>
      </c>
      <c r="F631" s="18">
        <v>355064</v>
      </c>
      <c r="G631" s="18">
        <v>0</v>
      </c>
      <c r="H631" s="18">
        <v>355064</v>
      </c>
      <c r="I631" s="18">
        <v>0</v>
      </c>
      <c r="J631" s="18">
        <v>123563</v>
      </c>
      <c r="K631" s="18">
        <v>3551</v>
      </c>
      <c r="L631" s="18">
        <v>0</v>
      </c>
      <c r="M631" s="18">
        <v>0</v>
      </c>
      <c r="N631" s="20">
        <v>478627</v>
      </c>
    </row>
    <row r="632" spans="1:14" x14ac:dyDescent="0.2">
      <c r="A632" s="11" t="s">
        <v>24</v>
      </c>
      <c r="B632" s="12"/>
      <c r="C632" s="13">
        <f>SUM(C630:C631)</f>
        <v>12</v>
      </c>
      <c r="D632" s="14">
        <f>SUM(D630:D631)</f>
        <v>0.76800000000000002</v>
      </c>
      <c r="E632" s="14">
        <f>SUM(E630:E631)</f>
        <v>2.29E-2</v>
      </c>
      <c r="F632" s="13">
        <f>SUM(F630:F631)</f>
        <v>355064</v>
      </c>
      <c r="G632" s="13">
        <f>SUM(G630:G631)</f>
        <v>6206</v>
      </c>
      <c r="H632" s="13">
        <f>SUM(H630:H631)</f>
        <v>361270</v>
      </c>
      <c r="I632" s="13">
        <f>SUM(I630:I631)</f>
        <v>0</v>
      </c>
      <c r="J632" s="13">
        <f>SUM(J630:J631)</f>
        <v>125723</v>
      </c>
      <c r="K632" s="13">
        <f>SUM(K630:K631)</f>
        <v>3613</v>
      </c>
      <c r="L632" s="13">
        <f>SUM(L630:L631)</f>
        <v>0</v>
      </c>
      <c r="M632" s="13">
        <f>SUM(M630:M631)</f>
        <v>0</v>
      </c>
      <c r="N632" s="15">
        <f>SUM(N630:N631)</f>
        <v>486993</v>
      </c>
    </row>
    <row r="633" spans="1:14" x14ac:dyDescent="0.2">
      <c r="A633" s="6" t="s">
        <v>165</v>
      </c>
      <c r="B633" s="7"/>
      <c r="C633" s="8">
        <f>C625+C628+C632</f>
        <v>40</v>
      </c>
      <c r="D633" s="9">
        <f>D625+D628+D632</f>
        <v>10.310499999999999</v>
      </c>
      <c r="E633" s="9">
        <f>E625+E628+E632</f>
        <v>2.0009999999999999</v>
      </c>
      <c r="F633" s="8">
        <f>F625+F628+F632</f>
        <v>6312122</v>
      </c>
      <c r="G633" s="8">
        <f>G625+G628+G632</f>
        <v>657137</v>
      </c>
      <c r="H633" s="8">
        <f>H625+H628+H632</f>
        <v>6969259</v>
      </c>
      <c r="I633" s="8">
        <f>I625+I628+I632</f>
        <v>30240</v>
      </c>
      <c r="J633" s="8">
        <f>J625+J628+J632</f>
        <v>2435523</v>
      </c>
      <c r="K633" s="8">
        <f>K625+K628+K632</f>
        <v>69692</v>
      </c>
      <c r="L633" s="8">
        <f>L625+L628+L632</f>
        <v>58365</v>
      </c>
      <c r="M633" s="8">
        <f>M625+M628+M632</f>
        <v>924969</v>
      </c>
      <c r="N633" s="10">
        <f>N625+N628+N632</f>
        <v>10418356</v>
      </c>
    </row>
    <row r="634" spans="1:14" x14ac:dyDescent="0.2">
      <c r="A634" s="16"/>
      <c r="B634" s="17"/>
      <c r="C634" s="18"/>
      <c r="D634" s="19"/>
      <c r="E634" s="19"/>
      <c r="F634" s="18"/>
      <c r="G634" s="18"/>
      <c r="H634" s="18"/>
      <c r="I634" s="18"/>
      <c r="J634" s="18"/>
      <c r="K634" s="18"/>
      <c r="L634" s="18"/>
      <c r="M634" s="18"/>
      <c r="N634" s="20"/>
    </row>
    <row r="635" spans="1:14" x14ac:dyDescent="0.2">
      <c r="A635" s="6" t="s">
        <v>166</v>
      </c>
      <c r="B635" s="7"/>
      <c r="C635" s="8"/>
      <c r="D635" s="9"/>
      <c r="E635" s="9"/>
      <c r="F635" s="8"/>
      <c r="G635" s="8"/>
      <c r="H635" s="8"/>
      <c r="I635" s="8"/>
      <c r="J635" s="8"/>
      <c r="K635" s="8"/>
      <c r="L635" s="8"/>
      <c r="M635" s="8"/>
      <c r="N635" s="10"/>
    </row>
    <row r="636" spans="1:14" x14ac:dyDescent="0.2">
      <c r="A636" s="6" t="s">
        <v>167</v>
      </c>
      <c r="B636" s="7" t="s">
        <v>6</v>
      </c>
      <c r="C636" s="8" t="s">
        <v>7</v>
      </c>
      <c r="D636" s="9" t="s">
        <v>8</v>
      </c>
      <c r="E636" s="9" t="s">
        <v>9</v>
      </c>
      <c r="F636" s="8" t="s">
        <v>10</v>
      </c>
      <c r="G636" s="8" t="s">
        <v>11</v>
      </c>
      <c r="H636" s="8" t="s">
        <v>12</v>
      </c>
      <c r="I636" s="8" t="s">
        <v>13</v>
      </c>
      <c r="J636" s="8" t="s">
        <v>14</v>
      </c>
      <c r="K636" s="8" t="s">
        <v>15</v>
      </c>
      <c r="L636" s="8" t="s">
        <v>16</v>
      </c>
      <c r="M636" s="8" t="s">
        <v>17</v>
      </c>
      <c r="N636" s="10" t="s">
        <v>18</v>
      </c>
    </row>
    <row r="637" spans="1:14" x14ac:dyDescent="0.2">
      <c r="A637" s="11" t="s">
        <v>19</v>
      </c>
      <c r="B637" s="12"/>
      <c r="C637" s="13"/>
      <c r="D637" s="14"/>
      <c r="E637" s="14"/>
      <c r="F637" s="13"/>
      <c r="G637" s="13"/>
      <c r="H637" s="13"/>
      <c r="I637" s="13"/>
      <c r="J637" s="13"/>
      <c r="K637" s="13"/>
      <c r="L637" s="13"/>
      <c r="M637" s="13"/>
      <c r="N637" s="15"/>
    </row>
    <row r="638" spans="1:14" x14ac:dyDescent="0.2">
      <c r="A638" s="16" t="s">
        <v>22</v>
      </c>
      <c r="B638" s="17"/>
      <c r="C638" s="18">
        <v>0</v>
      </c>
      <c r="D638" s="19">
        <v>12.061500000000001</v>
      </c>
      <c r="E638" s="19">
        <v>1.72</v>
      </c>
      <c r="F638" s="18">
        <v>6329974</v>
      </c>
      <c r="G638" s="18">
        <v>408488</v>
      </c>
      <c r="H638" s="18">
        <v>6738462</v>
      </c>
      <c r="I638" s="18">
        <v>0</v>
      </c>
      <c r="J638" s="18">
        <v>2344985</v>
      </c>
      <c r="K638" s="18">
        <v>67385</v>
      </c>
      <c r="L638" s="18">
        <v>35640</v>
      </c>
      <c r="M638" s="18">
        <v>0</v>
      </c>
      <c r="N638" s="20">
        <v>9119087</v>
      </c>
    </row>
    <row r="639" spans="1:14" x14ac:dyDescent="0.2">
      <c r="A639" s="16" t="s">
        <v>31</v>
      </c>
      <c r="B639" s="17"/>
      <c r="C639" s="18">
        <v>0</v>
      </c>
      <c r="D639" s="19">
        <v>0</v>
      </c>
      <c r="E639" s="19">
        <v>0</v>
      </c>
      <c r="F639" s="18">
        <v>24000</v>
      </c>
      <c r="G639" s="18">
        <v>0</v>
      </c>
      <c r="H639" s="18">
        <v>24000</v>
      </c>
      <c r="I639" s="18">
        <v>0</v>
      </c>
      <c r="J639" s="18">
        <v>8352</v>
      </c>
      <c r="K639" s="18">
        <v>240</v>
      </c>
      <c r="L639" s="18">
        <v>4500</v>
      </c>
      <c r="M639" s="18">
        <v>0</v>
      </c>
      <c r="N639" s="20">
        <v>36852</v>
      </c>
    </row>
    <row r="640" spans="1:14" x14ac:dyDescent="0.2">
      <c r="A640" s="11" t="s">
        <v>24</v>
      </c>
      <c r="B640" s="12"/>
      <c r="C640" s="13">
        <f>SUM(C638:C639)</f>
        <v>0</v>
      </c>
      <c r="D640" s="14">
        <f>SUM(D638:D639)</f>
        <v>12.061500000000001</v>
      </c>
      <c r="E640" s="14">
        <f>SUM(E638:E639)</f>
        <v>1.72</v>
      </c>
      <c r="F640" s="13">
        <f>SUM(F638:F639)</f>
        <v>6353974</v>
      </c>
      <c r="G640" s="13">
        <f>SUM(G638:G639)</f>
        <v>408488</v>
      </c>
      <c r="H640" s="13">
        <f>SUM(H638:H639)</f>
        <v>6762462</v>
      </c>
      <c r="I640" s="13">
        <f>SUM(I638:I639)</f>
        <v>0</v>
      </c>
      <c r="J640" s="13">
        <f>SUM(J638:J639)</f>
        <v>2353337</v>
      </c>
      <c r="K640" s="13">
        <f>SUM(K638:K639)</f>
        <v>67625</v>
      </c>
      <c r="L640" s="13">
        <f>SUM(L638:L639)</f>
        <v>40140</v>
      </c>
      <c r="M640" s="13">
        <f>SUM(M638:M639)</f>
        <v>0</v>
      </c>
      <c r="N640" s="15">
        <f>SUM(N638:N639)</f>
        <v>9155939</v>
      </c>
    </row>
    <row r="641" spans="1:14" x14ac:dyDescent="0.2">
      <c r="A641" s="11" t="s">
        <v>44</v>
      </c>
      <c r="B641" s="12"/>
      <c r="C641" s="13"/>
      <c r="D641" s="14"/>
      <c r="E641" s="14"/>
      <c r="F641" s="13"/>
      <c r="G641" s="13"/>
      <c r="H641" s="13"/>
      <c r="I641" s="13"/>
      <c r="J641" s="13"/>
      <c r="K641" s="13"/>
      <c r="L641" s="13"/>
      <c r="M641" s="13"/>
      <c r="N641" s="15"/>
    </row>
    <row r="642" spans="1:14" x14ac:dyDescent="0.2">
      <c r="A642" s="16" t="s">
        <v>36</v>
      </c>
      <c r="B642" s="17"/>
      <c r="C642" s="18">
        <v>0</v>
      </c>
      <c r="D642" s="19">
        <v>-0.16</v>
      </c>
      <c r="E642" s="19">
        <v>0</v>
      </c>
      <c r="F642" s="18">
        <v>-79800</v>
      </c>
      <c r="G642" s="18">
        <v>0</v>
      </c>
      <c r="H642" s="18">
        <v>-79800</v>
      </c>
      <c r="I642" s="18">
        <v>0</v>
      </c>
      <c r="J642" s="18">
        <v>-27770</v>
      </c>
      <c r="K642" s="18">
        <v>-798</v>
      </c>
      <c r="L642" s="18">
        <v>0</v>
      </c>
      <c r="M642" s="18">
        <v>0</v>
      </c>
      <c r="N642" s="20">
        <v>-107570</v>
      </c>
    </row>
    <row r="643" spans="1:14" x14ac:dyDescent="0.2">
      <c r="A643" s="16" t="s">
        <v>168</v>
      </c>
      <c r="B643" s="17"/>
      <c r="C643" s="18">
        <v>0</v>
      </c>
      <c r="D643" s="19">
        <v>0</v>
      </c>
      <c r="E643" s="19">
        <v>0</v>
      </c>
      <c r="F643" s="18">
        <v>0</v>
      </c>
      <c r="G643" s="18">
        <v>0</v>
      </c>
      <c r="H643" s="18">
        <v>0</v>
      </c>
      <c r="I643" s="18">
        <v>15000</v>
      </c>
      <c r="J643" s="18">
        <v>5070</v>
      </c>
      <c r="K643" s="18">
        <v>0</v>
      </c>
      <c r="L643" s="18">
        <v>0</v>
      </c>
      <c r="M643" s="18">
        <v>0</v>
      </c>
      <c r="N643" s="20">
        <v>20070</v>
      </c>
    </row>
    <row r="644" spans="1:14" x14ac:dyDescent="0.2">
      <c r="A644" s="16" t="s">
        <v>37</v>
      </c>
      <c r="B644" s="17"/>
      <c r="C644" s="18">
        <v>0</v>
      </c>
      <c r="D644" s="19">
        <v>0</v>
      </c>
      <c r="E644" s="19">
        <v>0</v>
      </c>
      <c r="F644" s="18">
        <v>0</v>
      </c>
      <c r="G644" s="18">
        <v>0</v>
      </c>
      <c r="H644" s="18">
        <v>0</v>
      </c>
      <c r="I644" s="18">
        <v>79800</v>
      </c>
      <c r="J644" s="18">
        <v>26972</v>
      </c>
      <c r="K644" s="18">
        <v>0</v>
      </c>
      <c r="L644" s="18">
        <v>0</v>
      </c>
      <c r="M644" s="18">
        <v>0</v>
      </c>
      <c r="N644" s="20">
        <v>106772</v>
      </c>
    </row>
    <row r="645" spans="1:14" x14ac:dyDescent="0.2">
      <c r="A645" s="16" t="s">
        <v>20</v>
      </c>
      <c r="B645" s="17">
        <v>8</v>
      </c>
      <c r="C645" s="18">
        <v>0</v>
      </c>
      <c r="D645" s="19">
        <v>0</v>
      </c>
      <c r="E645" s="19">
        <v>0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v>3052000</v>
      </c>
      <c r="N645" s="20">
        <v>3052000</v>
      </c>
    </row>
    <row r="646" spans="1:14" x14ac:dyDescent="0.2">
      <c r="A646" s="16" t="s">
        <v>21</v>
      </c>
      <c r="B646" s="17">
        <v>544</v>
      </c>
      <c r="C646" s="18">
        <v>0</v>
      </c>
      <c r="D646" s="19">
        <v>0</v>
      </c>
      <c r="E646" s="19">
        <v>0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18">
        <v>1655198</v>
      </c>
      <c r="N646" s="20">
        <v>1655198</v>
      </c>
    </row>
    <row r="647" spans="1:14" x14ac:dyDescent="0.2">
      <c r="A647" s="16" t="s">
        <v>23</v>
      </c>
      <c r="B647" s="17"/>
      <c r="C647" s="18">
        <v>0</v>
      </c>
      <c r="D647" s="19">
        <v>0</v>
      </c>
      <c r="E647" s="19">
        <v>3.54</v>
      </c>
      <c r="F647" s="18">
        <v>0</v>
      </c>
      <c r="G647" s="18">
        <v>1403652</v>
      </c>
      <c r="H647" s="18">
        <v>1403652</v>
      </c>
      <c r="I647" s="18">
        <v>0</v>
      </c>
      <c r="J647" s="18">
        <v>488471</v>
      </c>
      <c r="K647" s="18">
        <v>14037</v>
      </c>
      <c r="L647" s="18">
        <v>0</v>
      </c>
      <c r="M647" s="18">
        <v>0</v>
      </c>
      <c r="N647" s="20">
        <v>1892123</v>
      </c>
    </row>
    <row r="648" spans="1:14" x14ac:dyDescent="0.2">
      <c r="A648" s="16" t="s">
        <v>46</v>
      </c>
      <c r="B648" s="17"/>
      <c r="C648" s="18">
        <v>0</v>
      </c>
      <c r="D648" s="19">
        <v>43.536999999999999</v>
      </c>
      <c r="E648" s="19">
        <v>3.06</v>
      </c>
      <c r="F648" s="18">
        <v>25435380</v>
      </c>
      <c r="G648" s="18">
        <v>768366</v>
      </c>
      <c r="H648" s="18">
        <v>26203746</v>
      </c>
      <c r="I648" s="18">
        <v>0</v>
      </c>
      <c r="J648" s="18">
        <v>9118902</v>
      </c>
      <c r="K648" s="18">
        <v>262036</v>
      </c>
      <c r="L648" s="18">
        <v>278940</v>
      </c>
      <c r="M648" s="18">
        <v>0</v>
      </c>
      <c r="N648" s="20">
        <v>35601588</v>
      </c>
    </row>
    <row r="649" spans="1:14" x14ac:dyDescent="0.2">
      <c r="A649" s="16" t="s">
        <v>53</v>
      </c>
      <c r="B649" s="17"/>
      <c r="C649" s="18">
        <v>0</v>
      </c>
      <c r="D649" s="19">
        <v>0</v>
      </c>
      <c r="E649" s="19">
        <v>0</v>
      </c>
      <c r="F649" s="18">
        <v>60000</v>
      </c>
      <c r="G649" s="18">
        <v>0</v>
      </c>
      <c r="H649" s="18">
        <v>60000</v>
      </c>
      <c r="I649" s="18">
        <v>0</v>
      </c>
      <c r="J649" s="18">
        <v>20880</v>
      </c>
      <c r="K649" s="18">
        <v>600</v>
      </c>
      <c r="L649" s="18">
        <v>4500</v>
      </c>
      <c r="M649" s="18">
        <v>0</v>
      </c>
      <c r="N649" s="20">
        <v>85380</v>
      </c>
    </row>
    <row r="650" spans="1:14" x14ac:dyDescent="0.2">
      <c r="A650" s="11" t="s">
        <v>24</v>
      </c>
      <c r="B650" s="12"/>
      <c r="C650" s="13">
        <f>SUM(C642:C649)</f>
        <v>0</v>
      </c>
      <c r="D650" s="14">
        <f>SUM(D642:D649)</f>
        <v>43.377000000000002</v>
      </c>
      <c r="E650" s="14">
        <f>SUM(E642:E649)</f>
        <v>6.6</v>
      </c>
      <c r="F650" s="13">
        <f>SUM(F642:F649)</f>
        <v>25415580</v>
      </c>
      <c r="G650" s="13">
        <f>SUM(G642:G649)</f>
        <v>2172018</v>
      </c>
      <c r="H650" s="13">
        <f>SUM(H642:H649)</f>
        <v>27587598</v>
      </c>
      <c r="I650" s="13">
        <f>SUM(I642:I649)</f>
        <v>94800</v>
      </c>
      <c r="J650" s="13">
        <f>SUM(J642:J649)</f>
        <v>9632525</v>
      </c>
      <c r="K650" s="13">
        <f>SUM(K642:K649)</f>
        <v>275875</v>
      </c>
      <c r="L650" s="13">
        <f>SUM(L642:L649)</f>
        <v>283440</v>
      </c>
      <c r="M650" s="13">
        <f>SUM(M642:M649)</f>
        <v>4707198</v>
      </c>
      <c r="N650" s="15">
        <f>SUM(N642:N649)</f>
        <v>42305561</v>
      </c>
    </row>
    <row r="651" spans="1:14" x14ac:dyDescent="0.2">
      <c r="A651" s="11" t="s">
        <v>63</v>
      </c>
      <c r="B651" s="12"/>
      <c r="C651" s="13"/>
      <c r="D651" s="14"/>
      <c r="E651" s="14"/>
      <c r="F651" s="13"/>
      <c r="G651" s="13"/>
      <c r="H651" s="13"/>
      <c r="I651" s="13"/>
      <c r="J651" s="13"/>
      <c r="K651" s="13"/>
      <c r="L651" s="13"/>
      <c r="M651" s="13"/>
      <c r="N651" s="15"/>
    </row>
    <row r="652" spans="1:14" x14ac:dyDescent="0.2">
      <c r="A652" s="16" t="s">
        <v>64</v>
      </c>
      <c r="B652" s="17"/>
      <c r="C652" s="18">
        <v>0</v>
      </c>
      <c r="D652" s="19">
        <v>6.4417999999999997</v>
      </c>
      <c r="E652" s="19">
        <v>0.85499999999999998</v>
      </c>
      <c r="F652" s="18">
        <v>3913817</v>
      </c>
      <c r="G652" s="18">
        <v>272845</v>
      </c>
      <c r="H652" s="18">
        <v>4186662</v>
      </c>
      <c r="I652" s="18">
        <v>0</v>
      </c>
      <c r="J652" s="18">
        <v>1456959</v>
      </c>
      <c r="K652" s="18">
        <v>41867</v>
      </c>
      <c r="L652" s="18">
        <v>21080</v>
      </c>
      <c r="M652" s="18">
        <v>0</v>
      </c>
      <c r="N652" s="20">
        <v>5664701</v>
      </c>
    </row>
    <row r="653" spans="1:14" x14ac:dyDescent="0.2">
      <c r="A653" s="11" t="s">
        <v>24</v>
      </c>
      <c r="B653" s="12"/>
      <c r="C653" s="13">
        <f>SUM(C652:C652)</f>
        <v>0</v>
      </c>
      <c r="D653" s="14">
        <f>SUM(D652:D652)</f>
        <v>6.4417999999999997</v>
      </c>
      <c r="E653" s="14">
        <f>SUM(E652:E652)</f>
        <v>0.85499999999999998</v>
      </c>
      <c r="F653" s="13">
        <f>SUM(F652:F652)</f>
        <v>3913817</v>
      </c>
      <c r="G653" s="13">
        <f>SUM(G652:G652)</f>
        <v>272845</v>
      </c>
      <c r="H653" s="13">
        <f>SUM(H652:H652)</f>
        <v>4186662</v>
      </c>
      <c r="I653" s="13">
        <f>SUM(I652:I652)</f>
        <v>0</v>
      </c>
      <c r="J653" s="13">
        <f>SUM(J652:J652)</f>
        <v>1456959</v>
      </c>
      <c r="K653" s="13">
        <f>SUM(K652:K652)</f>
        <v>41867</v>
      </c>
      <c r="L653" s="13">
        <f>SUM(L652:L652)</f>
        <v>21080</v>
      </c>
      <c r="M653" s="13">
        <f>SUM(M652:M652)</f>
        <v>0</v>
      </c>
      <c r="N653" s="15">
        <f>SUM(N652:N652)</f>
        <v>5664701</v>
      </c>
    </row>
    <row r="654" spans="1:14" x14ac:dyDescent="0.2">
      <c r="A654" s="11" t="s">
        <v>54</v>
      </c>
      <c r="B654" s="12"/>
      <c r="C654" s="13"/>
      <c r="D654" s="14"/>
      <c r="E654" s="14"/>
      <c r="F654" s="13"/>
      <c r="G654" s="13"/>
      <c r="H654" s="13"/>
      <c r="I654" s="13"/>
      <c r="J654" s="13"/>
      <c r="K654" s="13"/>
      <c r="L654" s="13"/>
      <c r="M654" s="13"/>
      <c r="N654" s="15"/>
    </row>
    <row r="655" spans="1:14" x14ac:dyDescent="0.2">
      <c r="A655" s="16" t="s">
        <v>67</v>
      </c>
      <c r="B655" s="17"/>
      <c r="C655" s="18">
        <v>70</v>
      </c>
      <c r="D655" s="19">
        <v>0</v>
      </c>
      <c r="E655" s="19">
        <v>0.1197</v>
      </c>
      <c r="F655" s="18">
        <v>0</v>
      </c>
      <c r="G655" s="18">
        <v>32440</v>
      </c>
      <c r="H655" s="18">
        <v>32440</v>
      </c>
      <c r="I655" s="18">
        <v>0</v>
      </c>
      <c r="J655" s="18">
        <v>11289</v>
      </c>
      <c r="K655" s="18">
        <v>324</v>
      </c>
      <c r="L655" s="18">
        <v>0</v>
      </c>
      <c r="M655" s="18">
        <v>0</v>
      </c>
      <c r="N655" s="20">
        <v>43729</v>
      </c>
    </row>
    <row r="656" spans="1:14" x14ac:dyDescent="0.2">
      <c r="A656" s="16" t="s">
        <v>56</v>
      </c>
      <c r="B656" s="17"/>
      <c r="C656" s="18">
        <v>0</v>
      </c>
      <c r="D656" s="19">
        <v>7.4836999999999998</v>
      </c>
      <c r="E656" s="19">
        <v>0</v>
      </c>
      <c r="F656" s="18">
        <v>3301824</v>
      </c>
      <c r="G656" s="18">
        <v>0</v>
      </c>
      <c r="H656" s="18">
        <v>3301824</v>
      </c>
      <c r="I656" s="18">
        <v>0</v>
      </c>
      <c r="J656" s="18">
        <v>1149035</v>
      </c>
      <c r="K656" s="18">
        <v>33018</v>
      </c>
      <c r="L656" s="18">
        <v>0</v>
      </c>
      <c r="M656" s="18">
        <v>0</v>
      </c>
      <c r="N656" s="20">
        <v>4450859</v>
      </c>
    </row>
    <row r="657" spans="1:14" x14ac:dyDescent="0.2">
      <c r="A657" s="11" t="s">
        <v>24</v>
      </c>
      <c r="B657" s="12"/>
      <c r="C657" s="13">
        <f>SUM(C655:C656)</f>
        <v>70</v>
      </c>
      <c r="D657" s="14">
        <f>SUM(D655:D656)</f>
        <v>7.4836999999999998</v>
      </c>
      <c r="E657" s="14">
        <f>SUM(E655:E656)</f>
        <v>0.1197</v>
      </c>
      <c r="F657" s="13">
        <f>SUM(F655:F656)</f>
        <v>3301824</v>
      </c>
      <c r="G657" s="13">
        <f>SUM(G655:G656)</f>
        <v>32440</v>
      </c>
      <c r="H657" s="13">
        <f>SUM(H655:H656)</f>
        <v>3334264</v>
      </c>
      <c r="I657" s="13">
        <f>SUM(I655:I656)</f>
        <v>0</v>
      </c>
      <c r="J657" s="13">
        <f>SUM(J655:J656)</f>
        <v>1160324</v>
      </c>
      <c r="K657" s="13">
        <f>SUM(K655:K656)</f>
        <v>33342</v>
      </c>
      <c r="L657" s="13">
        <f>SUM(L655:L656)</f>
        <v>0</v>
      </c>
      <c r="M657" s="13">
        <f>SUM(M655:M656)</f>
        <v>0</v>
      </c>
      <c r="N657" s="15">
        <f>SUM(N655:N656)</f>
        <v>4494588</v>
      </c>
    </row>
    <row r="658" spans="1:14" x14ac:dyDescent="0.2">
      <c r="A658" s="11" t="s">
        <v>68</v>
      </c>
      <c r="B658" s="12"/>
      <c r="C658" s="13"/>
      <c r="D658" s="14"/>
      <c r="E658" s="14"/>
      <c r="F658" s="13"/>
      <c r="G658" s="13"/>
      <c r="H658" s="13"/>
      <c r="I658" s="13"/>
      <c r="J658" s="13"/>
      <c r="K658" s="13"/>
      <c r="L658" s="13"/>
      <c r="M658" s="13"/>
      <c r="N658" s="15"/>
    </row>
    <row r="659" spans="1:14" x14ac:dyDescent="0.2">
      <c r="A659" s="16" t="s">
        <v>69</v>
      </c>
      <c r="B659" s="17"/>
      <c r="C659" s="18">
        <v>237</v>
      </c>
      <c r="D659" s="19">
        <v>2.9624999999999999</v>
      </c>
      <c r="E659" s="19">
        <v>0.26629999999999998</v>
      </c>
      <c r="F659" s="18">
        <v>1805727</v>
      </c>
      <c r="G659" s="18">
        <v>99246</v>
      </c>
      <c r="H659" s="18">
        <v>1904973</v>
      </c>
      <c r="I659" s="18">
        <v>0</v>
      </c>
      <c r="J659" s="18">
        <v>662931</v>
      </c>
      <c r="K659" s="18">
        <v>19050</v>
      </c>
      <c r="L659" s="18">
        <v>7110</v>
      </c>
      <c r="M659" s="18">
        <v>0</v>
      </c>
      <c r="N659" s="20">
        <v>2575014</v>
      </c>
    </row>
    <row r="660" spans="1:14" x14ac:dyDescent="0.2">
      <c r="A660" s="11" t="s">
        <v>24</v>
      </c>
      <c r="B660" s="12"/>
      <c r="C660" s="13">
        <f>SUM(C659:C659)</f>
        <v>237</v>
      </c>
      <c r="D660" s="14">
        <f>SUM(D659:D659)</f>
        <v>2.9624999999999999</v>
      </c>
      <c r="E660" s="14">
        <f>SUM(E659:E659)</f>
        <v>0.26629999999999998</v>
      </c>
      <c r="F660" s="13">
        <f>SUM(F659:F659)</f>
        <v>1805727</v>
      </c>
      <c r="G660" s="13">
        <f>SUM(G659:G659)</f>
        <v>99246</v>
      </c>
      <c r="H660" s="13">
        <f>SUM(H659:H659)</f>
        <v>1904973</v>
      </c>
      <c r="I660" s="13">
        <f>SUM(I659:I659)</f>
        <v>0</v>
      </c>
      <c r="J660" s="13">
        <f>SUM(J659:J659)</f>
        <v>662931</v>
      </c>
      <c r="K660" s="13">
        <f>SUM(K659:K659)</f>
        <v>19050</v>
      </c>
      <c r="L660" s="13">
        <f>SUM(L659:L659)</f>
        <v>7110</v>
      </c>
      <c r="M660" s="13">
        <f>SUM(M659:M659)</f>
        <v>0</v>
      </c>
      <c r="N660" s="15">
        <f>SUM(N659:N659)</f>
        <v>2575014</v>
      </c>
    </row>
    <row r="661" spans="1:14" x14ac:dyDescent="0.2">
      <c r="A661" s="6" t="s">
        <v>169</v>
      </c>
      <c r="B661" s="7"/>
      <c r="C661" s="8">
        <f>C640+C650+C653+C657+C660</f>
        <v>307</v>
      </c>
      <c r="D661" s="9">
        <f>D640+D650+D653+D657+D660</f>
        <v>72.32650000000001</v>
      </c>
      <c r="E661" s="9">
        <f>E640+E650+E653+E657+E660</f>
        <v>9.5609999999999999</v>
      </c>
      <c r="F661" s="8">
        <f>F640+F650+F653+F657+F660</f>
        <v>40790922</v>
      </c>
      <c r="G661" s="8">
        <f>G640+G650+G653+G657+G660</f>
        <v>2985037</v>
      </c>
      <c r="H661" s="8">
        <f>H640+H650+H653+H657+H660</f>
        <v>43775959</v>
      </c>
      <c r="I661" s="8">
        <f>I640+I650+I653+I657+I660</f>
        <v>94800</v>
      </c>
      <c r="J661" s="8">
        <f>J640+J650+J653+J657+J660</f>
        <v>15266076</v>
      </c>
      <c r="K661" s="8">
        <f>K640+K650+K653+K657+K660</f>
        <v>437759</v>
      </c>
      <c r="L661" s="8">
        <f>L640+L650+L653+L657+L660</f>
        <v>351770</v>
      </c>
      <c r="M661" s="8">
        <f>M640+M650+M653+M657+M660</f>
        <v>4707198</v>
      </c>
      <c r="N661" s="10">
        <f>N640+N650+N653+N657+N660</f>
        <v>64195803</v>
      </c>
    </row>
    <row r="662" spans="1:14" x14ac:dyDescent="0.2">
      <c r="A662" s="16"/>
      <c r="B662" s="17"/>
      <c r="C662" s="18"/>
      <c r="D662" s="19"/>
      <c r="E662" s="19"/>
      <c r="F662" s="18"/>
      <c r="G662" s="18"/>
      <c r="H662" s="18"/>
      <c r="I662" s="18"/>
      <c r="J662" s="18"/>
      <c r="K662" s="18"/>
      <c r="L662" s="18"/>
      <c r="M662" s="18"/>
      <c r="N662" s="20"/>
    </row>
    <row r="663" spans="1:14" x14ac:dyDescent="0.2">
      <c r="A663" s="6" t="s">
        <v>170</v>
      </c>
      <c r="B663" s="7"/>
      <c r="C663" s="8"/>
      <c r="D663" s="9"/>
      <c r="E663" s="9"/>
      <c r="F663" s="8"/>
      <c r="G663" s="8"/>
      <c r="H663" s="8"/>
      <c r="I663" s="8"/>
      <c r="J663" s="8"/>
      <c r="K663" s="8"/>
      <c r="L663" s="8"/>
      <c r="M663" s="8"/>
      <c r="N663" s="10"/>
    </row>
    <row r="664" spans="1:14" x14ac:dyDescent="0.2">
      <c r="A664" s="6" t="s">
        <v>171</v>
      </c>
      <c r="B664" s="7" t="s">
        <v>6</v>
      </c>
      <c r="C664" s="8" t="s">
        <v>7</v>
      </c>
      <c r="D664" s="9" t="s">
        <v>8</v>
      </c>
      <c r="E664" s="9" t="s">
        <v>9</v>
      </c>
      <c r="F664" s="8" t="s">
        <v>10</v>
      </c>
      <c r="G664" s="8" t="s">
        <v>11</v>
      </c>
      <c r="H664" s="8" t="s">
        <v>12</v>
      </c>
      <c r="I664" s="8" t="s">
        <v>13</v>
      </c>
      <c r="J664" s="8" t="s">
        <v>14</v>
      </c>
      <c r="K664" s="8" t="s">
        <v>15</v>
      </c>
      <c r="L664" s="8" t="s">
        <v>16</v>
      </c>
      <c r="M664" s="8" t="s">
        <v>17</v>
      </c>
      <c r="N664" s="10" t="s">
        <v>18</v>
      </c>
    </row>
    <row r="665" spans="1:14" x14ac:dyDescent="0.2">
      <c r="A665" s="11" t="s">
        <v>44</v>
      </c>
      <c r="B665" s="12"/>
      <c r="C665" s="13"/>
      <c r="D665" s="14"/>
      <c r="E665" s="14"/>
      <c r="F665" s="13"/>
      <c r="G665" s="13"/>
      <c r="H665" s="13"/>
      <c r="I665" s="13"/>
      <c r="J665" s="13"/>
      <c r="K665" s="13"/>
      <c r="L665" s="13"/>
      <c r="M665" s="13"/>
      <c r="N665" s="15"/>
    </row>
    <row r="666" spans="1:14" x14ac:dyDescent="0.2">
      <c r="A666" s="16" t="s">
        <v>87</v>
      </c>
      <c r="B666" s="17"/>
      <c r="C666" s="18">
        <v>0</v>
      </c>
      <c r="D666" s="19">
        <v>10.25</v>
      </c>
      <c r="E666" s="19">
        <v>0</v>
      </c>
      <c r="F666" s="18">
        <v>3618550</v>
      </c>
      <c r="G666" s="18">
        <v>0</v>
      </c>
      <c r="H666" s="18">
        <v>3618550</v>
      </c>
      <c r="I666" s="18">
        <v>0</v>
      </c>
      <c r="J666" s="18">
        <v>1259256</v>
      </c>
      <c r="K666" s="18">
        <v>36186</v>
      </c>
      <c r="L666" s="18">
        <v>0</v>
      </c>
      <c r="M666" s="18">
        <v>0</v>
      </c>
      <c r="N666" s="20">
        <v>4877806</v>
      </c>
    </row>
    <row r="667" spans="1:14" x14ac:dyDescent="0.2">
      <c r="A667" s="16" t="s">
        <v>172</v>
      </c>
      <c r="B667" s="17"/>
      <c r="C667" s="18">
        <v>0</v>
      </c>
      <c r="D667" s="19">
        <v>0.91669999999999996</v>
      </c>
      <c r="E667" s="19">
        <v>0</v>
      </c>
      <c r="F667" s="18">
        <v>424163</v>
      </c>
      <c r="G667" s="18">
        <v>0</v>
      </c>
      <c r="H667" s="18">
        <v>424163</v>
      </c>
      <c r="I667" s="18">
        <v>0</v>
      </c>
      <c r="J667" s="18">
        <v>147609</v>
      </c>
      <c r="K667" s="18">
        <v>4242</v>
      </c>
      <c r="L667" s="18">
        <v>0</v>
      </c>
      <c r="M667" s="18">
        <v>0</v>
      </c>
      <c r="N667" s="20">
        <v>571772</v>
      </c>
    </row>
    <row r="668" spans="1:14" x14ac:dyDescent="0.2">
      <c r="A668" s="16" t="s">
        <v>36</v>
      </c>
      <c r="B668" s="17"/>
      <c r="C668" s="18">
        <v>0</v>
      </c>
      <c r="D668" s="19">
        <v>-0.08</v>
      </c>
      <c r="E668" s="19">
        <v>0</v>
      </c>
      <c r="F668" s="18">
        <v>-75600</v>
      </c>
      <c r="G668" s="18">
        <v>0</v>
      </c>
      <c r="H668" s="18">
        <v>-75600</v>
      </c>
      <c r="I668" s="18">
        <v>0</v>
      </c>
      <c r="J668" s="18">
        <v>-26309</v>
      </c>
      <c r="K668" s="18">
        <v>-756</v>
      </c>
      <c r="L668" s="18">
        <v>0</v>
      </c>
      <c r="M668" s="18">
        <v>0</v>
      </c>
      <c r="N668" s="20">
        <v>-101909</v>
      </c>
    </row>
    <row r="669" spans="1:14" x14ac:dyDescent="0.2">
      <c r="A669" s="16" t="s">
        <v>37</v>
      </c>
      <c r="B669" s="17"/>
      <c r="C669" s="18">
        <v>0</v>
      </c>
      <c r="D669" s="19">
        <v>0</v>
      </c>
      <c r="E669" s="19">
        <v>0</v>
      </c>
      <c r="F669" s="18">
        <v>0</v>
      </c>
      <c r="G669" s="18">
        <v>0</v>
      </c>
      <c r="H669" s="18">
        <v>0</v>
      </c>
      <c r="I669" s="18">
        <v>75600</v>
      </c>
      <c r="J669" s="18">
        <v>25553</v>
      </c>
      <c r="K669" s="18">
        <v>0</v>
      </c>
      <c r="L669" s="18">
        <v>0</v>
      </c>
      <c r="M669" s="18">
        <v>0</v>
      </c>
      <c r="N669" s="20">
        <v>101153</v>
      </c>
    </row>
    <row r="670" spans="1:14" x14ac:dyDescent="0.2">
      <c r="A670" s="16" t="s">
        <v>88</v>
      </c>
      <c r="B670" s="17"/>
      <c r="C670" s="18">
        <v>0</v>
      </c>
      <c r="D670" s="19">
        <v>0</v>
      </c>
      <c r="E670" s="19">
        <v>0</v>
      </c>
      <c r="F670" s="18">
        <v>0</v>
      </c>
      <c r="G670" s="18">
        <v>0</v>
      </c>
      <c r="H670" s="18">
        <v>0</v>
      </c>
      <c r="I670" s="18">
        <v>0</v>
      </c>
      <c r="J670" s="18">
        <v>1</v>
      </c>
      <c r="K670" s="18">
        <v>0</v>
      </c>
      <c r="L670" s="18">
        <v>0</v>
      </c>
      <c r="M670" s="18">
        <v>0</v>
      </c>
      <c r="N670" s="20">
        <v>1</v>
      </c>
    </row>
    <row r="671" spans="1:14" x14ac:dyDescent="0.2">
      <c r="A671" s="16" t="s">
        <v>173</v>
      </c>
      <c r="B671" s="17"/>
      <c r="C671" s="18">
        <v>0</v>
      </c>
      <c r="D671" s="19">
        <v>0</v>
      </c>
      <c r="E671" s="19">
        <v>0</v>
      </c>
      <c r="F671" s="18">
        <v>0</v>
      </c>
      <c r="G671" s="18">
        <v>0</v>
      </c>
      <c r="H671" s="18">
        <v>0</v>
      </c>
      <c r="I671" s="18">
        <v>0</v>
      </c>
      <c r="J671" s="18">
        <v>-1</v>
      </c>
      <c r="K671" s="18">
        <v>0</v>
      </c>
      <c r="L671" s="18">
        <v>0</v>
      </c>
      <c r="M671" s="18">
        <v>0</v>
      </c>
      <c r="N671" s="20">
        <v>-1</v>
      </c>
    </row>
    <row r="672" spans="1:14" x14ac:dyDescent="0.2">
      <c r="A672" s="16" t="s">
        <v>30</v>
      </c>
      <c r="B672" s="17">
        <v>7</v>
      </c>
      <c r="C672" s="18">
        <v>0</v>
      </c>
      <c r="D672" s="19">
        <v>0</v>
      </c>
      <c r="E672" s="19">
        <v>0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18">
        <v>6000</v>
      </c>
      <c r="N672" s="20">
        <v>6000</v>
      </c>
    </row>
    <row r="673" spans="1:14" x14ac:dyDescent="0.2">
      <c r="A673" s="16" t="s">
        <v>20</v>
      </c>
      <c r="B673" s="17">
        <v>8</v>
      </c>
      <c r="C673" s="18">
        <v>0</v>
      </c>
      <c r="D673" s="19">
        <v>0</v>
      </c>
      <c r="E673" s="19">
        <v>0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>
        <v>2879000</v>
      </c>
      <c r="N673" s="20">
        <v>2879000</v>
      </c>
    </row>
    <row r="674" spans="1:14" x14ac:dyDescent="0.2">
      <c r="A674" s="16" t="s">
        <v>21</v>
      </c>
      <c r="B674" s="17">
        <v>544</v>
      </c>
      <c r="C674" s="18">
        <v>0</v>
      </c>
      <c r="D674" s="19">
        <v>0</v>
      </c>
      <c r="E674" s="19">
        <v>0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2042887</v>
      </c>
      <c r="N674" s="20">
        <v>2042887</v>
      </c>
    </row>
    <row r="675" spans="1:14" x14ac:dyDescent="0.2">
      <c r="A675" s="16" t="s">
        <v>45</v>
      </c>
      <c r="B675" s="17"/>
      <c r="C675" s="18">
        <v>0</v>
      </c>
      <c r="D675" s="19">
        <v>0</v>
      </c>
      <c r="E675" s="19">
        <v>0.4</v>
      </c>
      <c r="F675" s="18">
        <v>0</v>
      </c>
      <c r="G675" s="18">
        <v>105883</v>
      </c>
      <c r="H675" s="18">
        <v>105883</v>
      </c>
      <c r="I675" s="18">
        <v>0</v>
      </c>
      <c r="J675" s="18">
        <v>36847</v>
      </c>
      <c r="K675" s="18">
        <v>1059</v>
      </c>
      <c r="L675" s="18">
        <v>0</v>
      </c>
      <c r="M675" s="18">
        <v>0</v>
      </c>
      <c r="N675" s="20">
        <v>142730</v>
      </c>
    </row>
    <row r="676" spans="1:14" x14ac:dyDescent="0.2">
      <c r="A676" s="16" t="s">
        <v>23</v>
      </c>
      <c r="B676" s="17"/>
      <c r="C676" s="18">
        <v>0</v>
      </c>
      <c r="D676" s="19">
        <v>0</v>
      </c>
      <c r="E676" s="19">
        <v>3.28</v>
      </c>
      <c r="F676" s="18">
        <v>0</v>
      </c>
      <c r="G676" s="18">
        <v>1371870</v>
      </c>
      <c r="H676" s="18">
        <v>1371870</v>
      </c>
      <c r="I676" s="18">
        <v>0</v>
      </c>
      <c r="J676" s="18">
        <v>477411</v>
      </c>
      <c r="K676" s="18">
        <v>13719</v>
      </c>
      <c r="L676" s="18">
        <v>0</v>
      </c>
      <c r="M676" s="18">
        <v>0</v>
      </c>
      <c r="N676" s="20">
        <v>1849281</v>
      </c>
    </row>
    <row r="677" spans="1:14" x14ac:dyDescent="0.2">
      <c r="A677" s="16" t="s">
        <v>46</v>
      </c>
      <c r="B677" s="17"/>
      <c r="C677" s="18">
        <v>0</v>
      </c>
      <c r="D677" s="19">
        <v>15.796099999999999</v>
      </c>
      <c r="E677" s="19">
        <v>1.08</v>
      </c>
      <c r="F677" s="18">
        <v>8936614</v>
      </c>
      <c r="G677" s="18">
        <v>271188</v>
      </c>
      <c r="H677" s="18">
        <v>9207802</v>
      </c>
      <c r="I677" s="18">
        <v>0</v>
      </c>
      <c r="J677" s="18">
        <v>3204315</v>
      </c>
      <c r="K677" s="18">
        <v>92078</v>
      </c>
      <c r="L677" s="18">
        <v>74340</v>
      </c>
      <c r="M677" s="18">
        <v>0</v>
      </c>
      <c r="N677" s="20">
        <v>12486457</v>
      </c>
    </row>
    <row r="678" spans="1:14" x14ac:dyDescent="0.2">
      <c r="A678" s="16" t="s">
        <v>53</v>
      </c>
      <c r="B678" s="17"/>
      <c r="C678" s="18">
        <v>0</v>
      </c>
      <c r="D678" s="19">
        <v>0</v>
      </c>
      <c r="E678" s="19">
        <v>0</v>
      </c>
      <c r="F678" s="18">
        <v>24000</v>
      </c>
      <c r="G678" s="18">
        <v>0</v>
      </c>
      <c r="H678" s="18">
        <v>24000</v>
      </c>
      <c r="I678" s="18">
        <v>0</v>
      </c>
      <c r="J678" s="18">
        <v>8352</v>
      </c>
      <c r="K678" s="18">
        <v>240</v>
      </c>
      <c r="L678" s="18">
        <v>4500</v>
      </c>
      <c r="M678" s="18">
        <v>0</v>
      </c>
      <c r="N678" s="20">
        <v>36852</v>
      </c>
    </row>
    <row r="679" spans="1:14" x14ac:dyDescent="0.2">
      <c r="A679" s="11" t="s">
        <v>24</v>
      </c>
      <c r="B679" s="12"/>
      <c r="C679" s="13">
        <f>SUM(C666:C678)</f>
        <v>0</v>
      </c>
      <c r="D679" s="14">
        <f>SUM(D666:D678)</f>
        <v>26.8828</v>
      </c>
      <c r="E679" s="14">
        <f>SUM(E666:E678)</f>
        <v>4.76</v>
      </c>
      <c r="F679" s="13">
        <f>SUM(F666:F678)</f>
        <v>12927727</v>
      </c>
      <c r="G679" s="13">
        <f>SUM(G666:G678)</f>
        <v>1748941</v>
      </c>
      <c r="H679" s="13">
        <f>SUM(H666:H678)</f>
        <v>14676668</v>
      </c>
      <c r="I679" s="13">
        <f>SUM(I666:I678)</f>
        <v>75600</v>
      </c>
      <c r="J679" s="13">
        <f>SUM(J666:J678)</f>
        <v>5133034</v>
      </c>
      <c r="K679" s="13">
        <f>SUM(K666:K678)</f>
        <v>146768</v>
      </c>
      <c r="L679" s="13">
        <f>SUM(L666:L678)</f>
        <v>78840</v>
      </c>
      <c r="M679" s="13">
        <f>SUM(M666:M678)</f>
        <v>4927887</v>
      </c>
      <c r="N679" s="15">
        <f>SUM(N666:N678)</f>
        <v>24892029</v>
      </c>
    </row>
    <row r="680" spans="1:14" x14ac:dyDescent="0.2">
      <c r="A680" s="11" t="s">
        <v>63</v>
      </c>
      <c r="B680" s="12"/>
      <c r="C680" s="13"/>
      <c r="D680" s="14"/>
      <c r="E680" s="14"/>
      <c r="F680" s="13"/>
      <c r="G680" s="13"/>
      <c r="H680" s="13"/>
      <c r="I680" s="13"/>
      <c r="J680" s="13"/>
      <c r="K680" s="13"/>
      <c r="L680" s="13"/>
      <c r="M680" s="13"/>
      <c r="N680" s="15"/>
    </row>
    <row r="681" spans="1:14" x14ac:dyDescent="0.2">
      <c r="A681" s="16" t="s">
        <v>64</v>
      </c>
      <c r="B681" s="17"/>
      <c r="C681" s="18">
        <v>0</v>
      </c>
      <c r="D681" s="19">
        <v>19.548999999999999</v>
      </c>
      <c r="E681" s="19">
        <v>3.5385</v>
      </c>
      <c r="F681" s="18">
        <v>10958591</v>
      </c>
      <c r="G681" s="18">
        <v>1129192</v>
      </c>
      <c r="H681" s="18">
        <v>12087783</v>
      </c>
      <c r="I681" s="18">
        <v>0</v>
      </c>
      <c r="J681" s="18">
        <v>4206549</v>
      </c>
      <c r="K681" s="18">
        <v>120878</v>
      </c>
      <c r="L681" s="18">
        <v>474664</v>
      </c>
      <c r="M681" s="18">
        <v>0</v>
      </c>
      <c r="N681" s="20">
        <v>16768996</v>
      </c>
    </row>
    <row r="682" spans="1:14" x14ac:dyDescent="0.2">
      <c r="A682" s="16" t="s">
        <v>83</v>
      </c>
      <c r="B682" s="17"/>
      <c r="C682" s="18">
        <v>0</v>
      </c>
      <c r="D682" s="19">
        <v>0</v>
      </c>
      <c r="E682" s="19">
        <v>0</v>
      </c>
      <c r="F682" s="18">
        <v>96000</v>
      </c>
      <c r="G682" s="18">
        <v>0</v>
      </c>
      <c r="H682" s="18">
        <v>96000</v>
      </c>
      <c r="I682" s="18">
        <v>0</v>
      </c>
      <c r="J682" s="18">
        <v>33408</v>
      </c>
      <c r="K682" s="18">
        <v>960</v>
      </c>
      <c r="L682" s="18">
        <v>13500</v>
      </c>
      <c r="M682" s="18">
        <v>0</v>
      </c>
      <c r="N682" s="20">
        <v>142908</v>
      </c>
    </row>
    <row r="683" spans="1:14" x14ac:dyDescent="0.2">
      <c r="A683" s="11" t="s">
        <v>24</v>
      </c>
      <c r="B683" s="12"/>
      <c r="C683" s="13">
        <f>SUM(C681:C682)</f>
        <v>0</v>
      </c>
      <c r="D683" s="14">
        <f>SUM(D681:D682)</f>
        <v>19.548999999999999</v>
      </c>
      <c r="E683" s="14">
        <f>SUM(E681:E682)</f>
        <v>3.5385</v>
      </c>
      <c r="F683" s="13">
        <f>SUM(F681:F682)</f>
        <v>11054591</v>
      </c>
      <c r="G683" s="13">
        <f>SUM(G681:G682)</f>
        <v>1129192</v>
      </c>
      <c r="H683" s="13">
        <f>SUM(H681:H682)</f>
        <v>12183783</v>
      </c>
      <c r="I683" s="13">
        <f>SUM(I681:I682)</f>
        <v>0</v>
      </c>
      <c r="J683" s="13">
        <f>SUM(J681:J682)</f>
        <v>4239957</v>
      </c>
      <c r="K683" s="13">
        <f>SUM(K681:K682)</f>
        <v>121838</v>
      </c>
      <c r="L683" s="13">
        <f>SUM(L681:L682)</f>
        <v>488164</v>
      </c>
      <c r="M683" s="13">
        <f>SUM(M681:M682)</f>
        <v>0</v>
      </c>
      <c r="N683" s="15">
        <f>SUM(N681:N682)</f>
        <v>16911904</v>
      </c>
    </row>
    <row r="684" spans="1:14" x14ac:dyDescent="0.2">
      <c r="A684" s="11" t="s">
        <v>174</v>
      </c>
      <c r="B684" s="12"/>
      <c r="C684" s="13"/>
      <c r="D684" s="14"/>
      <c r="E684" s="14"/>
      <c r="F684" s="13"/>
      <c r="G684" s="13"/>
      <c r="H684" s="13"/>
      <c r="I684" s="13"/>
      <c r="J684" s="13"/>
      <c r="K684" s="13"/>
      <c r="L684" s="13"/>
      <c r="M684" s="13"/>
      <c r="N684" s="15"/>
    </row>
    <row r="685" spans="1:14" x14ac:dyDescent="0.2">
      <c r="A685" s="16" t="s">
        <v>168</v>
      </c>
      <c r="B685" s="17"/>
      <c r="C685" s="18">
        <v>0</v>
      </c>
      <c r="D685" s="19">
        <v>0</v>
      </c>
      <c r="E685" s="19">
        <v>0</v>
      </c>
      <c r="F685" s="18">
        <v>0</v>
      </c>
      <c r="G685" s="18">
        <v>0</v>
      </c>
      <c r="H685" s="18">
        <v>0</v>
      </c>
      <c r="I685" s="18">
        <v>219300</v>
      </c>
      <c r="J685" s="18">
        <v>74123</v>
      </c>
      <c r="K685" s="18">
        <v>0</v>
      </c>
      <c r="L685" s="18">
        <v>0</v>
      </c>
      <c r="M685" s="18">
        <v>0</v>
      </c>
      <c r="N685" s="20">
        <v>293423</v>
      </c>
    </row>
    <row r="686" spans="1:14" x14ac:dyDescent="0.2">
      <c r="A686" s="11" t="s">
        <v>24</v>
      </c>
      <c r="B686" s="12"/>
      <c r="C686" s="13">
        <f>SUM(C685:C685)</f>
        <v>0</v>
      </c>
      <c r="D686" s="14">
        <f>SUM(D685:D685)</f>
        <v>0</v>
      </c>
      <c r="E686" s="14">
        <f>SUM(E685:E685)</f>
        <v>0</v>
      </c>
      <c r="F686" s="13">
        <f>SUM(F685:F685)</f>
        <v>0</v>
      </c>
      <c r="G686" s="13">
        <f>SUM(G685:G685)</f>
        <v>0</v>
      </c>
      <c r="H686" s="13">
        <f>SUM(H685:H685)</f>
        <v>0</v>
      </c>
      <c r="I686" s="13">
        <f>SUM(I685:I685)</f>
        <v>219300</v>
      </c>
      <c r="J686" s="13">
        <f>SUM(J685:J685)</f>
        <v>74123</v>
      </c>
      <c r="K686" s="13">
        <f>SUM(K685:K685)</f>
        <v>0</v>
      </c>
      <c r="L686" s="13">
        <f>SUM(L685:L685)</f>
        <v>0</v>
      </c>
      <c r="M686" s="13">
        <f>SUM(M685:M685)</f>
        <v>0</v>
      </c>
      <c r="N686" s="15">
        <f>SUM(N685:N685)</f>
        <v>293423</v>
      </c>
    </row>
    <row r="687" spans="1:14" x14ac:dyDescent="0.2">
      <c r="A687" s="11" t="s">
        <v>25</v>
      </c>
      <c r="B687" s="12"/>
      <c r="C687" s="13"/>
      <c r="D687" s="14"/>
      <c r="E687" s="14"/>
      <c r="F687" s="13"/>
      <c r="G687" s="13"/>
      <c r="H687" s="13"/>
      <c r="I687" s="13"/>
      <c r="J687" s="13"/>
      <c r="K687" s="13"/>
      <c r="L687" s="13"/>
      <c r="M687" s="13"/>
      <c r="N687" s="15"/>
    </row>
    <row r="688" spans="1:14" x14ac:dyDescent="0.2">
      <c r="A688" s="16" t="s">
        <v>49</v>
      </c>
      <c r="B688" s="17"/>
      <c r="C688" s="18">
        <v>22</v>
      </c>
      <c r="D688" s="19">
        <v>0</v>
      </c>
      <c r="E688" s="19">
        <v>0.80979999999999996</v>
      </c>
      <c r="F688" s="18">
        <v>0</v>
      </c>
      <c r="G688" s="18">
        <v>248955</v>
      </c>
      <c r="H688" s="18">
        <v>248955</v>
      </c>
      <c r="I688" s="18">
        <v>0</v>
      </c>
      <c r="J688" s="18">
        <v>86637</v>
      </c>
      <c r="K688" s="18">
        <v>2490</v>
      </c>
      <c r="L688" s="18">
        <v>2200</v>
      </c>
      <c r="M688" s="18">
        <v>0</v>
      </c>
      <c r="N688" s="20">
        <v>337792</v>
      </c>
    </row>
    <row r="689" spans="1:14" x14ac:dyDescent="0.2">
      <c r="A689" s="16" t="s">
        <v>146</v>
      </c>
      <c r="B689" s="17"/>
      <c r="C689" s="18">
        <v>23</v>
      </c>
      <c r="D689" s="19">
        <v>0</v>
      </c>
      <c r="E689" s="19">
        <v>0.64249999999999996</v>
      </c>
      <c r="F689" s="18">
        <v>0</v>
      </c>
      <c r="G689" s="18">
        <v>197522</v>
      </c>
      <c r="H689" s="18">
        <v>197522</v>
      </c>
      <c r="I689" s="18">
        <v>0</v>
      </c>
      <c r="J689" s="18">
        <v>68737</v>
      </c>
      <c r="K689" s="18">
        <v>1975</v>
      </c>
      <c r="L689" s="18">
        <v>1403</v>
      </c>
      <c r="M689" s="18">
        <v>0</v>
      </c>
      <c r="N689" s="20">
        <v>267662</v>
      </c>
    </row>
    <row r="690" spans="1:14" x14ac:dyDescent="0.2">
      <c r="A690" s="16" t="s">
        <v>175</v>
      </c>
      <c r="B690" s="17"/>
      <c r="C690" s="18">
        <v>37</v>
      </c>
      <c r="D690" s="19">
        <v>0</v>
      </c>
      <c r="E690" s="19">
        <v>0.64</v>
      </c>
      <c r="F690" s="18">
        <v>0</v>
      </c>
      <c r="G690" s="18">
        <v>196754</v>
      </c>
      <c r="H690" s="18">
        <v>196754</v>
      </c>
      <c r="I690" s="18">
        <v>0</v>
      </c>
      <c r="J690" s="18">
        <v>68471</v>
      </c>
      <c r="K690" s="18">
        <v>1968</v>
      </c>
      <c r="L690" s="18">
        <v>1517</v>
      </c>
      <c r="M690" s="18">
        <v>0</v>
      </c>
      <c r="N690" s="20">
        <v>266742</v>
      </c>
    </row>
    <row r="691" spans="1:14" x14ac:dyDescent="0.2">
      <c r="A691" s="16" t="s">
        <v>127</v>
      </c>
      <c r="B691" s="17"/>
      <c r="C691" s="18">
        <v>1</v>
      </c>
      <c r="D691" s="19">
        <v>0</v>
      </c>
      <c r="E691" s="19">
        <v>2.7900000000000001E-2</v>
      </c>
      <c r="F691" s="18">
        <v>0</v>
      </c>
      <c r="G691" s="18">
        <v>8577</v>
      </c>
      <c r="H691" s="18">
        <v>8577</v>
      </c>
      <c r="I691" s="18">
        <v>0</v>
      </c>
      <c r="J691" s="18">
        <v>2985</v>
      </c>
      <c r="K691" s="18">
        <v>86</v>
      </c>
      <c r="L691" s="18">
        <v>61</v>
      </c>
      <c r="M691" s="18">
        <v>0</v>
      </c>
      <c r="N691" s="20">
        <v>11623</v>
      </c>
    </row>
    <row r="692" spans="1:14" x14ac:dyDescent="0.2">
      <c r="A692" s="16" t="s">
        <v>176</v>
      </c>
      <c r="B692" s="17"/>
      <c r="C692" s="18">
        <v>82</v>
      </c>
      <c r="D692" s="19">
        <v>0</v>
      </c>
      <c r="E692" s="19">
        <v>1.7243999999999999</v>
      </c>
      <c r="F692" s="18">
        <v>0</v>
      </c>
      <c r="G692" s="18">
        <v>530129</v>
      </c>
      <c r="H692" s="18">
        <v>530129</v>
      </c>
      <c r="I692" s="18">
        <v>0</v>
      </c>
      <c r="J692" s="18">
        <v>184485</v>
      </c>
      <c r="K692" s="18">
        <v>5301</v>
      </c>
      <c r="L692" s="18">
        <v>5002</v>
      </c>
      <c r="M692" s="18">
        <v>0</v>
      </c>
      <c r="N692" s="20">
        <v>719616</v>
      </c>
    </row>
    <row r="693" spans="1:14" x14ac:dyDescent="0.2">
      <c r="A693" s="16" t="s">
        <v>177</v>
      </c>
      <c r="B693" s="17"/>
      <c r="C693" s="18">
        <v>11</v>
      </c>
      <c r="D693" s="19">
        <v>0</v>
      </c>
      <c r="E693" s="19">
        <v>0.2059</v>
      </c>
      <c r="F693" s="18">
        <v>0</v>
      </c>
      <c r="G693" s="18">
        <v>63299</v>
      </c>
      <c r="H693" s="18">
        <v>63299</v>
      </c>
      <c r="I693" s="18">
        <v>0</v>
      </c>
      <c r="J693" s="18">
        <v>22028</v>
      </c>
      <c r="K693" s="18">
        <v>633</v>
      </c>
      <c r="L693" s="18">
        <v>451</v>
      </c>
      <c r="M693" s="18">
        <v>0</v>
      </c>
      <c r="N693" s="20">
        <v>85778</v>
      </c>
    </row>
    <row r="694" spans="1:14" x14ac:dyDescent="0.2">
      <c r="A694" s="11" t="s">
        <v>24</v>
      </c>
      <c r="B694" s="12"/>
      <c r="C694" s="13">
        <f>SUM(C688:C693)</f>
        <v>176</v>
      </c>
      <c r="D694" s="14">
        <f>SUM(D688:D693)</f>
        <v>0</v>
      </c>
      <c r="E694" s="14">
        <f>SUM(E688:E693)</f>
        <v>4.0504999999999995</v>
      </c>
      <c r="F694" s="13">
        <f>SUM(F688:F693)</f>
        <v>0</v>
      </c>
      <c r="G694" s="13">
        <f>SUM(G688:G693)</f>
        <v>1245236</v>
      </c>
      <c r="H694" s="13">
        <f>SUM(H688:H693)</f>
        <v>1245236</v>
      </c>
      <c r="I694" s="13">
        <f>SUM(I688:I693)</f>
        <v>0</v>
      </c>
      <c r="J694" s="13">
        <f>SUM(J688:J693)</f>
        <v>433343</v>
      </c>
      <c r="K694" s="13">
        <f>SUM(K688:K693)</f>
        <v>12453</v>
      </c>
      <c r="L694" s="13">
        <f>SUM(L688:L693)</f>
        <v>10634</v>
      </c>
      <c r="M694" s="13">
        <f>SUM(M688:M693)</f>
        <v>0</v>
      </c>
      <c r="N694" s="15">
        <f>SUM(N688:N693)</f>
        <v>1689213</v>
      </c>
    </row>
    <row r="695" spans="1:14" x14ac:dyDescent="0.2">
      <c r="A695" s="11" t="s">
        <v>54</v>
      </c>
      <c r="B695" s="12"/>
      <c r="C695" s="13"/>
      <c r="D695" s="14"/>
      <c r="E695" s="14"/>
      <c r="F695" s="13"/>
      <c r="G695" s="13"/>
      <c r="H695" s="13"/>
      <c r="I695" s="13"/>
      <c r="J695" s="13"/>
      <c r="K695" s="13"/>
      <c r="L695" s="13"/>
      <c r="M695" s="13"/>
      <c r="N695" s="15"/>
    </row>
    <row r="696" spans="1:14" x14ac:dyDescent="0.2">
      <c r="A696" s="16" t="s">
        <v>55</v>
      </c>
      <c r="B696" s="17"/>
      <c r="C696" s="18">
        <v>12</v>
      </c>
      <c r="D696" s="19">
        <v>0</v>
      </c>
      <c r="E696" s="19">
        <v>2.29E-2</v>
      </c>
      <c r="F696" s="18">
        <v>0</v>
      </c>
      <c r="G696" s="18">
        <v>6206</v>
      </c>
      <c r="H696" s="18">
        <v>6206</v>
      </c>
      <c r="I696" s="18">
        <v>0</v>
      </c>
      <c r="J696" s="18">
        <v>2160</v>
      </c>
      <c r="K696" s="18">
        <v>62</v>
      </c>
      <c r="L696" s="18">
        <v>0</v>
      </c>
      <c r="M696" s="18">
        <v>0</v>
      </c>
      <c r="N696" s="20">
        <v>8366</v>
      </c>
    </row>
    <row r="697" spans="1:14" x14ac:dyDescent="0.2">
      <c r="A697" s="16" t="s">
        <v>56</v>
      </c>
      <c r="B697" s="17"/>
      <c r="C697" s="18">
        <v>0</v>
      </c>
      <c r="D697" s="19">
        <v>1.3154999999999999</v>
      </c>
      <c r="E697" s="19">
        <v>0</v>
      </c>
      <c r="F697" s="18">
        <v>572718</v>
      </c>
      <c r="G697" s="18">
        <v>0</v>
      </c>
      <c r="H697" s="18">
        <v>572718</v>
      </c>
      <c r="I697" s="18">
        <v>0</v>
      </c>
      <c r="J697" s="18">
        <v>199306</v>
      </c>
      <c r="K697" s="18">
        <v>5727</v>
      </c>
      <c r="L697" s="18">
        <v>0</v>
      </c>
      <c r="M697" s="18">
        <v>0</v>
      </c>
      <c r="N697" s="20">
        <v>772024</v>
      </c>
    </row>
    <row r="698" spans="1:14" x14ac:dyDescent="0.2">
      <c r="A698" s="11" t="s">
        <v>24</v>
      </c>
      <c r="B698" s="12"/>
      <c r="C698" s="13">
        <f>SUM(C696:C697)</f>
        <v>12</v>
      </c>
      <c r="D698" s="14">
        <f>SUM(D696:D697)</f>
        <v>1.3154999999999999</v>
      </c>
      <c r="E698" s="14">
        <f>SUM(E696:E697)</f>
        <v>2.29E-2</v>
      </c>
      <c r="F698" s="13">
        <f>SUM(F696:F697)</f>
        <v>572718</v>
      </c>
      <c r="G698" s="13">
        <f>SUM(G696:G697)</f>
        <v>6206</v>
      </c>
      <c r="H698" s="13">
        <f>SUM(H696:H697)</f>
        <v>578924</v>
      </c>
      <c r="I698" s="13">
        <f>SUM(I696:I697)</f>
        <v>0</v>
      </c>
      <c r="J698" s="13">
        <f>SUM(J696:J697)</f>
        <v>201466</v>
      </c>
      <c r="K698" s="13">
        <f>SUM(K696:K697)</f>
        <v>5789</v>
      </c>
      <c r="L698" s="13">
        <f>SUM(L696:L697)</f>
        <v>0</v>
      </c>
      <c r="M698" s="13">
        <f>SUM(M696:M697)</f>
        <v>0</v>
      </c>
      <c r="N698" s="15">
        <f>SUM(N696:N697)</f>
        <v>780390</v>
      </c>
    </row>
    <row r="699" spans="1:14" x14ac:dyDescent="0.2">
      <c r="A699" s="11" t="s">
        <v>157</v>
      </c>
      <c r="B699" s="12"/>
      <c r="C699" s="13"/>
      <c r="D699" s="14"/>
      <c r="E699" s="14"/>
      <c r="F699" s="13"/>
      <c r="G699" s="13"/>
      <c r="H699" s="13"/>
      <c r="I699" s="13"/>
      <c r="J699" s="13"/>
      <c r="K699" s="13"/>
      <c r="L699" s="13"/>
      <c r="M699" s="13"/>
      <c r="N699" s="15"/>
    </row>
    <row r="700" spans="1:14" x14ac:dyDescent="0.2">
      <c r="A700" s="16" t="s">
        <v>158</v>
      </c>
      <c r="B700" s="17"/>
      <c r="C700" s="18">
        <v>2</v>
      </c>
      <c r="D700" s="19">
        <v>0.32840000000000003</v>
      </c>
      <c r="E700" s="19">
        <v>0.2064</v>
      </c>
      <c r="F700" s="18">
        <v>174306</v>
      </c>
      <c r="G700" s="18">
        <v>64716</v>
      </c>
      <c r="H700" s="18">
        <v>239022</v>
      </c>
      <c r="I700" s="18">
        <v>0</v>
      </c>
      <c r="J700" s="18">
        <v>83179</v>
      </c>
      <c r="K700" s="18">
        <v>2390</v>
      </c>
      <c r="L700" s="18">
        <v>1640</v>
      </c>
      <c r="M700" s="18">
        <v>0</v>
      </c>
      <c r="N700" s="20">
        <v>323841</v>
      </c>
    </row>
    <row r="701" spans="1:14" x14ac:dyDescent="0.2">
      <c r="A701" s="16" t="s">
        <v>178</v>
      </c>
      <c r="B701" s="17"/>
      <c r="C701" s="18">
        <v>8</v>
      </c>
      <c r="D701" s="19">
        <v>1.9231</v>
      </c>
      <c r="E701" s="19">
        <v>1.5686</v>
      </c>
      <c r="F701" s="18">
        <v>1020728</v>
      </c>
      <c r="G701" s="18">
        <v>491831</v>
      </c>
      <c r="H701" s="18">
        <v>1512559</v>
      </c>
      <c r="I701" s="18">
        <v>0</v>
      </c>
      <c r="J701" s="18">
        <v>526371</v>
      </c>
      <c r="K701" s="18">
        <v>15126</v>
      </c>
      <c r="L701" s="18">
        <v>7760</v>
      </c>
      <c r="M701" s="18">
        <v>0</v>
      </c>
      <c r="N701" s="20">
        <v>2046690</v>
      </c>
    </row>
    <row r="702" spans="1:14" x14ac:dyDescent="0.2">
      <c r="A702" s="11" t="s">
        <v>24</v>
      </c>
      <c r="B702" s="12"/>
      <c r="C702" s="13">
        <f>SUM(C700:C701)</f>
        <v>10</v>
      </c>
      <c r="D702" s="14">
        <f>SUM(D700:D701)</f>
        <v>2.2515000000000001</v>
      </c>
      <c r="E702" s="14">
        <f>SUM(E700:E701)</f>
        <v>1.7749999999999999</v>
      </c>
      <c r="F702" s="13">
        <f>SUM(F700:F701)</f>
        <v>1195034</v>
      </c>
      <c r="G702" s="13">
        <f>SUM(G700:G701)</f>
        <v>556547</v>
      </c>
      <c r="H702" s="13">
        <f>SUM(H700:H701)</f>
        <v>1751581</v>
      </c>
      <c r="I702" s="13">
        <f>SUM(I700:I701)</f>
        <v>0</v>
      </c>
      <c r="J702" s="13">
        <f>SUM(J700:J701)</f>
        <v>609550</v>
      </c>
      <c r="K702" s="13">
        <f>SUM(K700:K701)</f>
        <v>17516</v>
      </c>
      <c r="L702" s="13">
        <f>SUM(L700:L701)</f>
        <v>9400</v>
      </c>
      <c r="M702" s="13">
        <f>SUM(M700:M701)</f>
        <v>0</v>
      </c>
      <c r="N702" s="15">
        <f>SUM(N700:N701)</f>
        <v>2370531</v>
      </c>
    </row>
    <row r="703" spans="1:14" x14ac:dyDescent="0.2">
      <c r="A703" s="11" t="s">
        <v>179</v>
      </c>
      <c r="B703" s="12"/>
      <c r="C703" s="13"/>
      <c r="D703" s="14"/>
      <c r="E703" s="14"/>
      <c r="F703" s="13"/>
      <c r="G703" s="13"/>
      <c r="H703" s="13"/>
      <c r="I703" s="13"/>
      <c r="J703" s="13"/>
      <c r="K703" s="13"/>
      <c r="L703" s="13"/>
      <c r="M703" s="13"/>
      <c r="N703" s="15"/>
    </row>
    <row r="704" spans="1:14" x14ac:dyDescent="0.2">
      <c r="A704" s="16" t="s">
        <v>180</v>
      </c>
      <c r="B704" s="17"/>
      <c r="C704" s="18">
        <v>58</v>
      </c>
      <c r="D704" s="19">
        <v>4.2773000000000003</v>
      </c>
      <c r="E704" s="19">
        <v>1.9016</v>
      </c>
      <c r="F704" s="18">
        <v>2331351</v>
      </c>
      <c r="G704" s="18">
        <v>550490</v>
      </c>
      <c r="H704" s="18">
        <v>2881841</v>
      </c>
      <c r="I704" s="18">
        <v>0</v>
      </c>
      <c r="J704" s="18">
        <v>1002881</v>
      </c>
      <c r="K704" s="18">
        <v>28818</v>
      </c>
      <c r="L704" s="18">
        <v>27434</v>
      </c>
      <c r="M704" s="18">
        <v>0</v>
      </c>
      <c r="N704" s="20">
        <v>3912156</v>
      </c>
    </row>
    <row r="705" spans="1:14" x14ac:dyDescent="0.2">
      <c r="A705" s="16" t="s">
        <v>181</v>
      </c>
      <c r="B705" s="17"/>
      <c r="C705" s="18">
        <v>26</v>
      </c>
      <c r="D705" s="19">
        <v>0.9587</v>
      </c>
      <c r="E705" s="19">
        <v>0.42620000000000002</v>
      </c>
      <c r="F705" s="18">
        <v>522541</v>
      </c>
      <c r="G705" s="18">
        <v>123380</v>
      </c>
      <c r="H705" s="18">
        <v>645921</v>
      </c>
      <c r="I705" s="18">
        <v>0</v>
      </c>
      <c r="J705" s="18">
        <v>224780</v>
      </c>
      <c r="K705" s="18">
        <v>6459</v>
      </c>
      <c r="L705" s="18">
        <v>6149</v>
      </c>
      <c r="M705" s="18">
        <v>0</v>
      </c>
      <c r="N705" s="20">
        <v>876850</v>
      </c>
    </row>
    <row r="706" spans="1:14" x14ac:dyDescent="0.2">
      <c r="A706" s="11" t="s">
        <v>24</v>
      </c>
      <c r="B706" s="12"/>
      <c r="C706" s="13">
        <f>SUM(C704:C705)</f>
        <v>84</v>
      </c>
      <c r="D706" s="14">
        <f>SUM(D704:D705)</f>
        <v>5.2360000000000007</v>
      </c>
      <c r="E706" s="14">
        <f>SUM(E704:E705)</f>
        <v>2.3277999999999999</v>
      </c>
      <c r="F706" s="13">
        <f>SUM(F704:F705)</f>
        <v>2853892</v>
      </c>
      <c r="G706" s="13">
        <f>SUM(G704:G705)</f>
        <v>673870</v>
      </c>
      <c r="H706" s="13">
        <f>SUM(H704:H705)</f>
        <v>3527762</v>
      </c>
      <c r="I706" s="13">
        <f>SUM(I704:I705)</f>
        <v>0</v>
      </c>
      <c r="J706" s="13">
        <f>SUM(J704:J705)</f>
        <v>1227661</v>
      </c>
      <c r="K706" s="13">
        <f>SUM(K704:K705)</f>
        <v>35277</v>
      </c>
      <c r="L706" s="13">
        <f>SUM(L704:L705)</f>
        <v>33583</v>
      </c>
      <c r="M706" s="13">
        <f>SUM(M704:M705)</f>
        <v>0</v>
      </c>
      <c r="N706" s="15">
        <f>SUM(N704:N705)</f>
        <v>4789006</v>
      </c>
    </row>
    <row r="707" spans="1:14" x14ac:dyDescent="0.2">
      <c r="A707" s="6" t="s">
        <v>182</v>
      </c>
      <c r="B707" s="7"/>
      <c r="C707" s="8">
        <f>C679+C683+C686+C694+C698+C702+C706</f>
        <v>282</v>
      </c>
      <c r="D707" s="9">
        <f>D679+D683+D686+D694+D698+D702+D706</f>
        <v>55.234799999999993</v>
      </c>
      <c r="E707" s="9">
        <f>E679+E683+E686+E694+E698+E702+E706</f>
        <v>16.474699999999999</v>
      </c>
      <c r="F707" s="8">
        <f>F679+F683+F686+F694+F698+F702+F706</f>
        <v>28603962</v>
      </c>
      <c r="G707" s="8">
        <f>G679+G683+G686+G694+G698+G702+G706</f>
        <v>5359992</v>
      </c>
      <c r="H707" s="8">
        <f>H679+H683+H686+H694+H698+H702+H706</f>
        <v>33963954</v>
      </c>
      <c r="I707" s="8">
        <f>I679+I683+I686+I694+I698+I702+I706</f>
        <v>294900</v>
      </c>
      <c r="J707" s="8">
        <f>J679+J683+J686+J694+J698+J702+J706</f>
        <v>11919134</v>
      </c>
      <c r="K707" s="8">
        <f>K679+K683+K686+K694+K698+K702+K706</f>
        <v>339641</v>
      </c>
      <c r="L707" s="8">
        <f>L679+L683+L686+L694+L698+L702+L706</f>
        <v>620621</v>
      </c>
      <c r="M707" s="8">
        <f>M679+M683+M686+M694+M698+M702+M706</f>
        <v>4927887</v>
      </c>
      <c r="N707" s="10">
        <f>N679+N683+N686+N694+N698+N702+N706</f>
        <v>51726496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7D451-1801-429A-ACBB-ADA37FF89174}">
  <dimension ref="A1:N440"/>
  <sheetViews>
    <sheetView workbookViewId="0">
      <selection activeCell="A5" sqref="A5"/>
    </sheetView>
  </sheetViews>
  <sheetFormatPr defaultRowHeight="12.75" x14ac:dyDescent="0.2"/>
  <cols>
    <col min="1" max="1" width="39.5703125" style="3" customWidth="1"/>
    <col min="2" max="5" width="9.28515625" style="3" bestFit="1" customWidth="1"/>
    <col min="6" max="6" width="9.85546875" style="3" bestFit="1" customWidth="1"/>
    <col min="7" max="7" width="9.28515625" style="3" bestFit="1" customWidth="1"/>
    <col min="8" max="8" width="9.85546875" style="3" bestFit="1" customWidth="1"/>
    <col min="9" max="9" width="9.28515625" style="3" bestFit="1" customWidth="1"/>
    <col min="10" max="10" width="9.85546875" style="3" bestFit="1" customWidth="1"/>
    <col min="11" max="13" width="9.28515625" style="3" bestFit="1" customWidth="1"/>
    <col min="14" max="14" width="9.85546875" style="3" bestFit="1" customWidth="1"/>
    <col min="15" max="16384" width="9.140625" style="3"/>
  </cols>
  <sheetData>
    <row r="1" spans="1:14" x14ac:dyDescent="0.2">
      <c r="A1" s="2" t="s">
        <v>0</v>
      </c>
      <c r="C1" s="4"/>
      <c r="D1" s="5"/>
      <c r="E1" s="5"/>
      <c r="F1" s="4"/>
    </row>
    <row r="2" spans="1:14" x14ac:dyDescent="0.2">
      <c r="A2" s="2" t="s">
        <v>1</v>
      </c>
      <c r="C2" s="4"/>
      <c r="D2" s="5"/>
      <c r="E2" s="5"/>
      <c r="F2" s="4"/>
    </row>
    <row r="3" spans="1:14" x14ac:dyDescent="0.2">
      <c r="A3" s="2" t="s">
        <v>2</v>
      </c>
      <c r="C3" s="4"/>
      <c r="D3" s="5"/>
      <c r="E3" s="5"/>
      <c r="F3" s="4"/>
    </row>
    <row r="4" spans="1:14" x14ac:dyDescent="0.2">
      <c r="A4" s="2" t="s">
        <v>3</v>
      </c>
      <c r="C4" s="4"/>
      <c r="D4" s="5"/>
      <c r="E4" s="5"/>
      <c r="F4" s="4"/>
    </row>
    <row r="5" spans="1:14" ht="15.75" x14ac:dyDescent="0.25">
      <c r="A5" s="66" t="s">
        <v>632</v>
      </c>
      <c r="B5" s="21"/>
      <c r="C5" s="58"/>
      <c r="D5" s="59"/>
      <c r="E5" s="5"/>
      <c r="F5" s="4"/>
    </row>
    <row r="7" spans="1:14" x14ac:dyDescent="0.2">
      <c r="A7" s="6" t="s">
        <v>183</v>
      </c>
      <c r="B7" s="7"/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x14ac:dyDescent="0.2">
      <c r="A8" s="6" t="s">
        <v>184</v>
      </c>
      <c r="B8" s="7" t="s">
        <v>6</v>
      </c>
      <c r="C8" s="8" t="s">
        <v>7</v>
      </c>
      <c r="D8" s="9" t="s">
        <v>8</v>
      </c>
      <c r="E8" s="9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10" t="s">
        <v>18</v>
      </c>
    </row>
    <row r="9" spans="1:14" x14ac:dyDescent="0.2">
      <c r="A9" s="11" t="s">
        <v>185</v>
      </c>
      <c r="B9" s="12"/>
      <c r="C9" s="13"/>
      <c r="D9" s="14"/>
      <c r="E9" s="14"/>
      <c r="F9" s="13"/>
      <c r="G9" s="13"/>
      <c r="H9" s="13"/>
      <c r="I9" s="13"/>
      <c r="J9" s="13"/>
      <c r="K9" s="13"/>
      <c r="L9" s="13"/>
      <c r="M9" s="13"/>
      <c r="N9" s="15"/>
    </row>
    <row r="10" spans="1:14" x14ac:dyDescent="0.2">
      <c r="A10" s="16" t="s">
        <v>36</v>
      </c>
      <c r="B10" s="17"/>
      <c r="C10" s="18">
        <v>0</v>
      </c>
      <c r="D10" s="19">
        <v>-0.44</v>
      </c>
      <c r="E10" s="19">
        <v>0</v>
      </c>
      <c r="F10" s="18">
        <v>-219240</v>
      </c>
      <c r="G10" s="18">
        <v>0</v>
      </c>
      <c r="H10" s="18">
        <v>-219240</v>
      </c>
      <c r="I10" s="18">
        <v>0</v>
      </c>
      <c r="J10" s="18">
        <v>-76296</v>
      </c>
      <c r="K10" s="18">
        <v>-2192</v>
      </c>
      <c r="L10" s="18">
        <v>0</v>
      </c>
      <c r="M10" s="18">
        <v>0</v>
      </c>
      <c r="N10" s="20">
        <v>-295536</v>
      </c>
    </row>
    <row r="11" spans="1:14" x14ac:dyDescent="0.2">
      <c r="A11" s="16" t="s">
        <v>37</v>
      </c>
      <c r="B11" s="17"/>
      <c r="C11" s="18">
        <v>0</v>
      </c>
      <c r="D11" s="19">
        <v>0</v>
      </c>
      <c r="E11" s="19">
        <v>0</v>
      </c>
      <c r="F11" s="18">
        <v>0</v>
      </c>
      <c r="G11" s="18">
        <v>0</v>
      </c>
      <c r="H11" s="18">
        <v>0</v>
      </c>
      <c r="I11" s="18">
        <v>219240</v>
      </c>
      <c r="J11" s="18">
        <v>74104</v>
      </c>
      <c r="K11" s="18">
        <v>0</v>
      </c>
      <c r="L11" s="18">
        <v>0</v>
      </c>
      <c r="M11" s="18">
        <v>0</v>
      </c>
      <c r="N11" s="20">
        <v>293344</v>
      </c>
    </row>
    <row r="12" spans="1:14" x14ac:dyDescent="0.2">
      <c r="A12" s="16" t="s">
        <v>30</v>
      </c>
      <c r="B12" s="17">
        <v>7</v>
      </c>
      <c r="C12" s="18">
        <v>0</v>
      </c>
      <c r="D12" s="19">
        <v>0</v>
      </c>
      <c r="E12" s="19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1125800</v>
      </c>
      <c r="N12" s="20">
        <v>1125800</v>
      </c>
    </row>
    <row r="13" spans="1:14" x14ac:dyDescent="0.2">
      <c r="A13" s="16" t="s">
        <v>20</v>
      </c>
      <c r="B13" s="17">
        <v>8</v>
      </c>
      <c r="C13" s="18">
        <v>0</v>
      </c>
      <c r="D13" s="19">
        <v>0</v>
      </c>
      <c r="E13" s="19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2264000</v>
      </c>
      <c r="N13" s="20">
        <v>2264000</v>
      </c>
    </row>
    <row r="14" spans="1:14" x14ac:dyDescent="0.2">
      <c r="A14" s="16" t="s">
        <v>21</v>
      </c>
      <c r="B14" s="17">
        <v>544</v>
      </c>
      <c r="C14" s="18">
        <v>0</v>
      </c>
      <c r="D14" s="19">
        <v>0</v>
      </c>
      <c r="E14" s="19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1901088</v>
      </c>
      <c r="N14" s="20">
        <v>1901088</v>
      </c>
    </row>
    <row r="15" spans="1:14" x14ac:dyDescent="0.2">
      <c r="A15" s="16" t="s">
        <v>23</v>
      </c>
      <c r="B15" s="17"/>
      <c r="C15" s="18">
        <v>0</v>
      </c>
      <c r="D15" s="19">
        <v>0</v>
      </c>
      <c r="E15" s="19">
        <v>3.21</v>
      </c>
      <c r="F15" s="18">
        <v>0</v>
      </c>
      <c r="G15" s="18">
        <v>1364378</v>
      </c>
      <c r="H15" s="18">
        <v>1364378</v>
      </c>
      <c r="I15" s="18">
        <v>0</v>
      </c>
      <c r="J15" s="18">
        <v>474804</v>
      </c>
      <c r="K15" s="18">
        <v>13644</v>
      </c>
      <c r="L15" s="18">
        <v>0</v>
      </c>
      <c r="M15" s="18">
        <v>0</v>
      </c>
      <c r="N15" s="20">
        <v>1839182</v>
      </c>
    </row>
    <row r="16" spans="1:14" x14ac:dyDescent="0.2">
      <c r="A16" s="16" t="s">
        <v>64</v>
      </c>
      <c r="B16" s="17"/>
      <c r="C16" s="18">
        <v>0</v>
      </c>
      <c r="D16" s="19">
        <v>43.817500000000003</v>
      </c>
      <c r="E16" s="19">
        <v>5.58</v>
      </c>
      <c r="F16" s="18">
        <v>32198933</v>
      </c>
      <c r="G16" s="18">
        <v>1780668</v>
      </c>
      <c r="H16" s="18">
        <v>33979601</v>
      </c>
      <c r="I16" s="18">
        <v>0</v>
      </c>
      <c r="J16" s="18">
        <v>11824901</v>
      </c>
      <c r="K16" s="18">
        <v>339796</v>
      </c>
      <c r="L16" s="18">
        <v>400945</v>
      </c>
      <c r="M16" s="18">
        <v>0</v>
      </c>
      <c r="N16" s="20">
        <v>46205447</v>
      </c>
    </row>
    <row r="17" spans="1:14" x14ac:dyDescent="0.2">
      <c r="A17" s="16" t="s">
        <v>83</v>
      </c>
      <c r="B17" s="17"/>
      <c r="C17" s="18">
        <v>0</v>
      </c>
      <c r="D17" s="19">
        <v>0</v>
      </c>
      <c r="E17" s="19">
        <v>0</v>
      </c>
      <c r="F17" s="18">
        <v>24000</v>
      </c>
      <c r="G17" s="18">
        <v>0</v>
      </c>
      <c r="H17" s="18">
        <v>24000</v>
      </c>
      <c r="I17" s="18">
        <v>0</v>
      </c>
      <c r="J17" s="18">
        <v>8352</v>
      </c>
      <c r="K17" s="18">
        <v>240</v>
      </c>
      <c r="L17" s="18">
        <v>4500</v>
      </c>
      <c r="M17" s="18">
        <v>0</v>
      </c>
      <c r="N17" s="20">
        <v>36852</v>
      </c>
    </row>
    <row r="18" spans="1:14" x14ac:dyDescent="0.2">
      <c r="A18" s="11" t="s">
        <v>24</v>
      </c>
      <c r="B18" s="12"/>
      <c r="C18" s="13">
        <f>SUM(C10:C17)</f>
        <v>0</v>
      </c>
      <c r="D18" s="14">
        <f>SUM(D10:D17)</f>
        <v>43.377500000000005</v>
      </c>
      <c r="E18" s="14">
        <f>SUM(E10:E17)</f>
        <v>8.7899999999999991</v>
      </c>
      <c r="F18" s="13">
        <f>SUM(F10:F17)</f>
        <v>32003693</v>
      </c>
      <c r="G18" s="13">
        <f>SUM(G10:G17)</f>
        <v>3145046</v>
      </c>
      <c r="H18" s="13">
        <f>SUM(H10:H17)</f>
        <v>35148739</v>
      </c>
      <c r="I18" s="13">
        <f>SUM(I10:I17)</f>
        <v>219240</v>
      </c>
      <c r="J18" s="13">
        <f>SUM(J10:J17)</f>
        <v>12305865</v>
      </c>
      <c r="K18" s="13">
        <f>SUM(K10:K17)</f>
        <v>351488</v>
      </c>
      <c r="L18" s="13">
        <f>SUM(L10:L17)</f>
        <v>405445</v>
      </c>
      <c r="M18" s="13">
        <f>SUM(M10:M17)</f>
        <v>5290888</v>
      </c>
      <c r="N18" s="15">
        <f>SUM(N10:N17)</f>
        <v>53370177</v>
      </c>
    </row>
    <row r="19" spans="1:14" x14ac:dyDescent="0.2">
      <c r="A19" s="6" t="s">
        <v>186</v>
      </c>
      <c r="B19" s="7"/>
      <c r="C19" s="8">
        <f>C18</f>
        <v>0</v>
      </c>
      <c r="D19" s="9">
        <f>D18</f>
        <v>43.377500000000005</v>
      </c>
      <c r="E19" s="9">
        <f>E18</f>
        <v>8.7899999999999991</v>
      </c>
      <c r="F19" s="8">
        <f>F18</f>
        <v>32003693</v>
      </c>
      <c r="G19" s="8">
        <f>G18</f>
        <v>3145046</v>
      </c>
      <c r="H19" s="8">
        <f>H18</f>
        <v>35148739</v>
      </c>
      <c r="I19" s="8">
        <f>I18</f>
        <v>219240</v>
      </c>
      <c r="J19" s="8">
        <f>J18</f>
        <v>12305865</v>
      </c>
      <c r="K19" s="8">
        <f>K18</f>
        <v>351488</v>
      </c>
      <c r="L19" s="8">
        <f>L18</f>
        <v>405445</v>
      </c>
      <c r="M19" s="8">
        <f>M18</f>
        <v>5290888</v>
      </c>
      <c r="N19" s="10">
        <f>N18</f>
        <v>53370177</v>
      </c>
    </row>
    <row r="20" spans="1:14" x14ac:dyDescent="0.2">
      <c r="A20" s="16"/>
      <c r="B20" s="17"/>
      <c r="C20" s="18"/>
      <c r="D20" s="19"/>
      <c r="E20" s="19"/>
      <c r="F20" s="18"/>
      <c r="G20" s="18"/>
      <c r="H20" s="18"/>
      <c r="I20" s="18"/>
      <c r="J20" s="18"/>
      <c r="K20" s="18"/>
      <c r="L20" s="18"/>
      <c r="M20" s="18"/>
      <c r="N20" s="20"/>
    </row>
    <row r="21" spans="1:14" x14ac:dyDescent="0.2">
      <c r="A21" s="6" t="s">
        <v>187</v>
      </c>
      <c r="B21" s="7"/>
      <c r="C21" s="8"/>
      <c r="D21" s="9"/>
      <c r="E21" s="9"/>
      <c r="F21" s="8"/>
      <c r="G21" s="8"/>
      <c r="H21" s="8"/>
      <c r="I21" s="8"/>
      <c r="J21" s="8"/>
      <c r="K21" s="8"/>
      <c r="L21" s="8"/>
      <c r="M21" s="8"/>
      <c r="N21" s="10"/>
    </row>
    <row r="22" spans="1:14" x14ac:dyDescent="0.2">
      <c r="A22" s="6" t="s">
        <v>188</v>
      </c>
      <c r="B22" s="7" t="s">
        <v>6</v>
      </c>
      <c r="C22" s="8" t="s">
        <v>7</v>
      </c>
      <c r="D22" s="9" t="s">
        <v>8</v>
      </c>
      <c r="E22" s="9" t="s">
        <v>9</v>
      </c>
      <c r="F22" s="8" t="s">
        <v>10</v>
      </c>
      <c r="G22" s="8" t="s">
        <v>11</v>
      </c>
      <c r="H22" s="8" t="s">
        <v>12</v>
      </c>
      <c r="I22" s="8" t="s">
        <v>13</v>
      </c>
      <c r="J22" s="8" t="s">
        <v>14</v>
      </c>
      <c r="K22" s="8" t="s">
        <v>15</v>
      </c>
      <c r="L22" s="8" t="s">
        <v>16</v>
      </c>
      <c r="M22" s="8" t="s">
        <v>17</v>
      </c>
      <c r="N22" s="10" t="s">
        <v>18</v>
      </c>
    </row>
    <row r="23" spans="1:14" x14ac:dyDescent="0.2">
      <c r="A23" s="11" t="s">
        <v>185</v>
      </c>
      <c r="B23" s="12"/>
      <c r="C23" s="13"/>
      <c r="D23" s="14"/>
      <c r="E23" s="14"/>
      <c r="F23" s="13"/>
      <c r="G23" s="13"/>
      <c r="H23" s="13"/>
      <c r="I23" s="13"/>
      <c r="J23" s="13"/>
      <c r="K23" s="13"/>
      <c r="L23" s="13"/>
      <c r="M23" s="13"/>
      <c r="N23" s="15"/>
    </row>
    <row r="24" spans="1:14" x14ac:dyDescent="0.2">
      <c r="A24" s="16" t="s">
        <v>87</v>
      </c>
      <c r="B24" s="17"/>
      <c r="C24" s="18">
        <v>0</v>
      </c>
      <c r="D24" s="19">
        <v>1.75</v>
      </c>
      <c r="E24" s="19">
        <v>0</v>
      </c>
      <c r="F24" s="18">
        <v>606282</v>
      </c>
      <c r="G24" s="18">
        <v>0</v>
      </c>
      <c r="H24" s="18">
        <v>606282</v>
      </c>
      <c r="I24" s="18">
        <v>0</v>
      </c>
      <c r="J24" s="18">
        <v>210986</v>
      </c>
      <c r="K24" s="18">
        <v>6063</v>
      </c>
      <c r="L24" s="18">
        <v>0</v>
      </c>
      <c r="M24" s="18">
        <v>0</v>
      </c>
      <c r="N24" s="20">
        <v>817268</v>
      </c>
    </row>
    <row r="25" spans="1:14" x14ac:dyDescent="0.2">
      <c r="A25" s="16" t="s">
        <v>36</v>
      </c>
      <c r="B25" s="17"/>
      <c r="C25" s="18">
        <v>0</v>
      </c>
      <c r="D25" s="19">
        <v>-0.25</v>
      </c>
      <c r="E25" s="19">
        <v>0</v>
      </c>
      <c r="F25" s="18">
        <v>-126000</v>
      </c>
      <c r="G25" s="18">
        <v>0</v>
      </c>
      <c r="H25" s="18">
        <v>-126000</v>
      </c>
      <c r="I25" s="18">
        <v>0</v>
      </c>
      <c r="J25" s="18">
        <v>-43848</v>
      </c>
      <c r="K25" s="18">
        <v>-1260</v>
      </c>
      <c r="L25" s="18">
        <v>0</v>
      </c>
      <c r="M25" s="18">
        <v>0</v>
      </c>
      <c r="N25" s="20">
        <v>-169848</v>
      </c>
    </row>
    <row r="26" spans="1:14" x14ac:dyDescent="0.2">
      <c r="A26" s="16" t="s">
        <v>37</v>
      </c>
      <c r="B26" s="17"/>
      <c r="C26" s="18">
        <v>0</v>
      </c>
      <c r="D26" s="19">
        <v>0</v>
      </c>
      <c r="E26" s="19">
        <v>0</v>
      </c>
      <c r="F26" s="18">
        <v>0</v>
      </c>
      <c r="G26" s="18">
        <v>0</v>
      </c>
      <c r="H26" s="18">
        <v>0</v>
      </c>
      <c r="I26" s="18">
        <v>126000</v>
      </c>
      <c r="J26" s="18">
        <v>42588</v>
      </c>
      <c r="K26" s="18">
        <v>0</v>
      </c>
      <c r="L26" s="18">
        <v>0</v>
      </c>
      <c r="M26" s="18">
        <v>0</v>
      </c>
      <c r="N26" s="20">
        <v>168588</v>
      </c>
    </row>
    <row r="27" spans="1:14" x14ac:dyDescent="0.2">
      <c r="A27" s="16" t="s">
        <v>30</v>
      </c>
      <c r="B27" s="17">
        <v>7</v>
      </c>
      <c r="C27" s="18">
        <v>0</v>
      </c>
      <c r="D27" s="19">
        <v>0</v>
      </c>
      <c r="E27" s="19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140928</v>
      </c>
      <c r="N27" s="20">
        <v>140928</v>
      </c>
    </row>
    <row r="28" spans="1:14" x14ac:dyDescent="0.2">
      <c r="A28" s="16" t="s">
        <v>20</v>
      </c>
      <c r="B28" s="17">
        <v>8</v>
      </c>
      <c r="C28" s="18">
        <v>0</v>
      </c>
      <c r="D28" s="19">
        <v>0</v>
      </c>
      <c r="E28" s="19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3004072</v>
      </c>
      <c r="N28" s="20">
        <v>3004072</v>
      </c>
    </row>
    <row r="29" spans="1:14" x14ac:dyDescent="0.2">
      <c r="A29" s="16" t="s">
        <v>21</v>
      </c>
      <c r="B29" s="17">
        <v>544</v>
      </c>
      <c r="C29" s="18">
        <v>0</v>
      </c>
      <c r="D29" s="19">
        <v>0</v>
      </c>
      <c r="E29" s="19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1388632</v>
      </c>
      <c r="N29" s="20">
        <v>1388632</v>
      </c>
    </row>
    <row r="30" spans="1:14" x14ac:dyDescent="0.2">
      <c r="A30" s="16" t="s">
        <v>23</v>
      </c>
      <c r="B30" s="17"/>
      <c r="C30" s="18">
        <v>0</v>
      </c>
      <c r="D30" s="19">
        <v>0</v>
      </c>
      <c r="E30" s="19">
        <v>2.85</v>
      </c>
      <c r="F30" s="18">
        <v>0</v>
      </c>
      <c r="G30" s="18">
        <v>1211364</v>
      </c>
      <c r="H30" s="18">
        <v>1211364</v>
      </c>
      <c r="I30" s="18">
        <v>0</v>
      </c>
      <c r="J30" s="18">
        <v>421555</v>
      </c>
      <c r="K30" s="18">
        <v>12114</v>
      </c>
      <c r="L30" s="18">
        <v>0</v>
      </c>
      <c r="M30" s="18">
        <v>0</v>
      </c>
      <c r="N30" s="20">
        <v>1632919</v>
      </c>
    </row>
    <row r="31" spans="1:14" x14ac:dyDescent="0.2">
      <c r="A31" s="16" t="s">
        <v>64</v>
      </c>
      <c r="B31" s="17"/>
      <c r="C31" s="18">
        <v>0</v>
      </c>
      <c r="D31" s="19">
        <v>33.093899999999998</v>
      </c>
      <c r="E31" s="19">
        <v>4.34</v>
      </c>
      <c r="F31" s="18">
        <v>22126087</v>
      </c>
      <c r="G31" s="18">
        <v>1384964</v>
      </c>
      <c r="H31" s="18">
        <v>23511051</v>
      </c>
      <c r="I31" s="18">
        <v>0</v>
      </c>
      <c r="J31" s="18">
        <v>8181845</v>
      </c>
      <c r="K31" s="18">
        <v>235110</v>
      </c>
      <c r="L31" s="18">
        <v>296155</v>
      </c>
      <c r="M31" s="18">
        <v>0</v>
      </c>
      <c r="N31" s="20">
        <v>31989051</v>
      </c>
    </row>
    <row r="32" spans="1:14" x14ac:dyDescent="0.2">
      <c r="A32" s="16" t="s">
        <v>83</v>
      </c>
      <c r="B32" s="17"/>
      <c r="C32" s="18">
        <v>0</v>
      </c>
      <c r="D32" s="19">
        <v>0</v>
      </c>
      <c r="E32" s="19">
        <v>0</v>
      </c>
      <c r="F32" s="18">
        <v>60000</v>
      </c>
      <c r="G32" s="18">
        <v>0</v>
      </c>
      <c r="H32" s="18">
        <v>60000</v>
      </c>
      <c r="I32" s="18">
        <v>0</v>
      </c>
      <c r="J32" s="18">
        <v>20880</v>
      </c>
      <c r="K32" s="18">
        <v>600</v>
      </c>
      <c r="L32" s="18">
        <v>9000</v>
      </c>
      <c r="M32" s="18">
        <v>0</v>
      </c>
      <c r="N32" s="20">
        <v>89880</v>
      </c>
    </row>
    <row r="33" spans="1:14" x14ac:dyDescent="0.2">
      <c r="A33" s="11" t="s">
        <v>24</v>
      </c>
      <c r="B33" s="12"/>
      <c r="C33" s="13">
        <f>SUM(C24:C32)</f>
        <v>0</v>
      </c>
      <c r="D33" s="14">
        <f>SUM(D24:D32)</f>
        <v>34.593899999999998</v>
      </c>
      <c r="E33" s="14">
        <f>SUM(E24:E32)</f>
        <v>7.1899999999999995</v>
      </c>
      <c r="F33" s="13">
        <f>SUM(F24:F32)</f>
        <v>22666369</v>
      </c>
      <c r="G33" s="13">
        <f>SUM(G24:G32)</f>
        <v>2596328</v>
      </c>
      <c r="H33" s="13">
        <f>SUM(H24:H32)</f>
        <v>25262697</v>
      </c>
      <c r="I33" s="13">
        <f>SUM(I24:I32)</f>
        <v>126000</v>
      </c>
      <c r="J33" s="13">
        <f>SUM(J24:J32)</f>
        <v>8834006</v>
      </c>
      <c r="K33" s="13">
        <f>SUM(K24:K32)</f>
        <v>252627</v>
      </c>
      <c r="L33" s="13">
        <f>SUM(L24:L32)</f>
        <v>305155</v>
      </c>
      <c r="M33" s="13">
        <f>SUM(M24:M32)</f>
        <v>4533632</v>
      </c>
      <c r="N33" s="15">
        <f>SUM(N24:N32)</f>
        <v>39061490</v>
      </c>
    </row>
    <row r="34" spans="1:14" x14ac:dyDescent="0.2">
      <c r="A34" s="11" t="s">
        <v>25</v>
      </c>
      <c r="B34" s="12"/>
      <c r="C34" s="13"/>
      <c r="D34" s="14"/>
      <c r="E34" s="14"/>
      <c r="F34" s="13"/>
      <c r="G34" s="13"/>
      <c r="H34" s="13"/>
      <c r="I34" s="13"/>
      <c r="J34" s="13"/>
      <c r="K34" s="13"/>
      <c r="L34" s="13"/>
      <c r="M34" s="13"/>
      <c r="N34" s="15"/>
    </row>
    <row r="35" spans="1:14" x14ac:dyDescent="0.2">
      <c r="A35" s="16" t="s">
        <v>126</v>
      </c>
      <c r="B35" s="17"/>
      <c r="C35" s="18">
        <v>111</v>
      </c>
      <c r="D35" s="19">
        <v>0</v>
      </c>
      <c r="E35" s="19">
        <v>2.1753</v>
      </c>
      <c r="F35" s="18">
        <v>0</v>
      </c>
      <c r="G35" s="18">
        <v>668748</v>
      </c>
      <c r="H35" s="18">
        <v>668748</v>
      </c>
      <c r="I35" s="18">
        <v>0</v>
      </c>
      <c r="J35" s="18">
        <v>232724</v>
      </c>
      <c r="K35" s="18">
        <v>6687</v>
      </c>
      <c r="L35" s="18">
        <v>6771</v>
      </c>
      <c r="M35" s="18">
        <v>0</v>
      </c>
      <c r="N35" s="20">
        <v>908243</v>
      </c>
    </row>
    <row r="36" spans="1:14" x14ac:dyDescent="0.2">
      <c r="A36" s="16" t="s">
        <v>176</v>
      </c>
      <c r="B36" s="17"/>
      <c r="C36" s="18">
        <v>260</v>
      </c>
      <c r="D36" s="19">
        <v>0</v>
      </c>
      <c r="E36" s="19">
        <v>4.2289000000000003</v>
      </c>
      <c r="F36" s="18">
        <v>0</v>
      </c>
      <c r="G36" s="18">
        <v>1300082</v>
      </c>
      <c r="H36" s="18">
        <v>1300082</v>
      </c>
      <c r="I36" s="18">
        <v>0</v>
      </c>
      <c r="J36" s="18">
        <v>452428</v>
      </c>
      <c r="K36" s="18">
        <v>13001</v>
      </c>
      <c r="L36" s="18">
        <v>15860</v>
      </c>
      <c r="M36" s="18">
        <v>0</v>
      </c>
      <c r="N36" s="20">
        <v>1768370</v>
      </c>
    </row>
    <row r="37" spans="1:14" x14ac:dyDescent="0.2">
      <c r="A37" s="11" t="s">
        <v>24</v>
      </c>
      <c r="B37" s="12"/>
      <c r="C37" s="13">
        <f>SUM(C35:C36)</f>
        <v>371</v>
      </c>
      <c r="D37" s="14">
        <f>SUM(D35:D36)</f>
        <v>0</v>
      </c>
      <c r="E37" s="14">
        <f>SUM(E35:E36)</f>
        <v>6.4042000000000003</v>
      </c>
      <c r="F37" s="13">
        <f>SUM(F35:F36)</f>
        <v>0</v>
      </c>
      <c r="G37" s="13">
        <f>SUM(G35:G36)</f>
        <v>1968830</v>
      </c>
      <c r="H37" s="13">
        <f>SUM(H35:H36)</f>
        <v>1968830</v>
      </c>
      <c r="I37" s="13">
        <f>SUM(I35:I36)</f>
        <v>0</v>
      </c>
      <c r="J37" s="13">
        <f>SUM(J35:J36)</f>
        <v>685152</v>
      </c>
      <c r="K37" s="13">
        <f>SUM(K35:K36)</f>
        <v>19688</v>
      </c>
      <c r="L37" s="13">
        <f>SUM(L35:L36)</f>
        <v>22631</v>
      </c>
      <c r="M37" s="13">
        <f>SUM(M35:M36)</f>
        <v>0</v>
      </c>
      <c r="N37" s="15">
        <f>SUM(N35:N36)</f>
        <v>2676613</v>
      </c>
    </row>
    <row r="38" spans="1:14" x14ac:dyDescent="0.2">
      <c r="A38" s="6" t="s">
        <v>189</v>
      </c>
      <c r="B38" s="7"/>
      <c r="C38" s="8">
        <f>C33+C37</f>
        <v>371</v>
      </c>
      <c r="D38" s="9">
        <f>D33+D37</f>
        <v>34.593899999999998</v>
      </c>
      <c r="E38" s="9">
        <f>E33+E37</f>
        <v>13.594200000000001</v>
      </c>
      <c r="F38" s="8">
        <f>F33+F37</f>
        <v>22666369</v>
      </c>
      <c r="G38" s="8">
        <f>G33+G37</f>
        <v>4565158</v>
      </c>
      <c r="H38" s="8">
        <f>H33+H37</f>
        <v>27231527</v>
      </c>
      <c r="I38" s="8">
        <f>I33+I37</f>
        <v>126000</v>
      </c>
      <c r="J38" s="8">
        <f>J33+J37</f>
        <v>9519158</v>
      </c>
      <c r="K38" s="8">
        <f>K33+K37</f>
        <v>272315</v>
      </c>
      <c r="L38" s="8">
        <f>L33+L37</f>
        <v>327786</v>
      </c>
      <c r="M38" s="8">
        <f>M33+M37</f>
        <v>4533632</v>
      </c>
      <c r="N38" s="10">
        <f>N33+N37</f>
        <v>41738103</v>
      </c>
    </row>
    <row r="39" spans="1:14" x14ac:dyDescent="0.2">
      <c r="A39" s="16"/>
      <c r="B39" s="17"/>
      <c r="C39" s="18"/>
      <c r="D39" s="19"/>
      <c r="E39" s="19"/>
      <c r="F39" s="18"/>
      <c r="G39" s="18"/>
      <c r="H39" s="18"/>
      <c r="I39" s="18"/>
      <c r="J39" s="18"/>
      <c r="K39" s="18"/>
      <c r="L39" s="18"/>
      <c r="M39" s="18"/>
      <c r="N39" s="20"/>
    </row>
    <row r="40" spans="1:14" x14ac:dyDescent="0.2">
      <c r="A40" s="6" t="s">
        <v>190</v>
      </c>
      <c r="B40" s="7"/>
      <c r="C40" s="8"/>
      <c r="D40" s="9"/>
      <c r="E40" s="9"/>
      <c r="F40" s="8"/>
      <c r="G40" s="8"/>
      <c r="H40" s="8"/>
      <c r="I40" s="8"/>
      <c r="J40" s="8"/>
      <c r="K40" s="8"/>
      <c r="L40" s="8"/>
      <c r="M40" s="8"/>
      <c r="N40" s="10"/>
    </row>
    <row r="41" spans="1:14" x14ac:dyDescent="0.2">
      <c r="A41" s="6" t="s">
        <v>191</v>
      </c>
      <c r="B41" s="7" t="s">
        <v>6</v>
      </c>
      <c r="C41" s="8" t="s">
        <v>7</v>
      </c>
      <c r="D41" s="9" t="s">
        <v>8</v>
      </c>
      <c r="E41" s="9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10" t="s">
        <v>18</v>
      </c>
    </row>
    <row r="42" spans="1:14" x14ac:dyDescent="0.2">
      <c r="A42" s="11" t="s">
        <v>185</v>
      </c>
      <c r="B42" s="12"/>
      <c r="C42" s="13"/>
      <c r="D42" s="14"/>
      <c r="E42" s="14"/>
      <c r="F42" s="13"/>
      <c r="G42" s="13"/>
      <c r="H42" s="13"/>
      <c r="I42" s="13"/>
      <c r="J42" s="13"/>
      <c r="K42" s="13"/>
      <c r="L42" s="13"/>
      <c r="M42" s="13"/>
      <c r="N42" s="15"/>
    </row>
    <row r="43" spans="1:14" x14ac:dyDescent="0.2">
      <c r="A43" s="16" t="s">
        <v>36</v>
      </c>
      <c r="B43" s="17"/>
      <c r="C43" s="18">
        <v>0</v>
      </c>
      <c r="D43" s="19">
        <v>-0.22</v>
      </c>
      <c r="E43" s="19">
        <v>0</v>
      </c>
      <c r="F43" s="18">
        <v>-175560</v>
      </c>
      <c r="G43" s="18">
        <v>0</v>
      </c>
      <c r="H43" s="18">
        <v>-175560</v>
      </c>
      <c r="I43" s="18">
        <v>0</v>
      </c>
      <c r="J43" s="18">
        <v>-61095</v>
      </c>
      <c r="K43" s="18">
        <v>-1756</v>
      </c>
      <c r="L43" s="18">
        <v>0</v>
      </c>
      <c r="M43" s="18">
        <v>0</v>
      </c>
      <c r="N43" s="20">
        <v>-236655</v>
      </c>
    </row>
    <row r="44" spans="1:14" x14ac:dyDescent="0.2">
      <c r="A44" s="16" t="s">
        <v>168</v>
      </c>
      <c r="B44" s="17"/>
      <c r="C44" s="18">
        <v>0</v>
      </c>
      <c r="D44" s="19">
        <v>0</v>
      </c>
      <c r="E44" s="19">
        <v>0</v>
      </c>
      <c r="F44" s="18">
        <v>0</v>
      </c>
      <c r="G44" s="18">
        <v>0</v>
      </c>
      <c r="H44" s="18">
        <v>0</v>
      </c>
      <c r="I44" s="18">
        <v>21000</v>
      </c>
      <c r="J44" s="18">
        <v>7098</v>
      </c>
      <c r="K44" s="18">
        <v>0</v>
      </c>
      <c r="L44" s="18">
        <v>0</v>
      </c>
      <c r="M44" s="18">
        <v>0</v>
      </c>
      <c r="N44" s="20">
        <v>28098</v>
      </c>
    </row>
    <row r="45" spans="1:14" x14ac:dyDescent="0.2">
      <c r="A45" s="16" t="s">
        <v>37</v>
      </c>
      <c r="B45" s="17"/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175560</v>
      </c>
      <c r="J45" s="18">
        <v>59339</v>
      </c>
      <c r="K45" s="18">
        <v>0</v>
      </c>
      <c r="L45" s="18">
        <v>0</v>
      </c>
      <c r="M45" s="18">
        <v>0</v>
      </c>
      <c r="N45" s="20">
        <v>234899</v>
      </c>
    </row>
    <row r="46" spans="1:14" x14ac:dyDescent="0.2">
      <c r="A46" s="16" t="s">
        <v>30</v>
      </c>
      <c r="B46" s="17">
        <v>7</v>
      </c>
      <c r="C46" s="18">
        <v>0</v>
      </c>
      <c r="D46" s="19">
        <v>0</v>
      </c>
      <c r="E46" s="19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440000</v>
      </c>
      <c r="N46" s="20">
        <v>440000</v>
      </c>
    </row>
    <row r="47" spans="1:14" x14ac:dyDescent="0.2">
      <c r="A47" s="16" t="s">
        <v>20</v>
      </c>
      <c r="B47" s="17">
        <v>8</v>
      </c>
      <c r="C47" s="18">
        <v>0</v>
      </c>
      <c r="D47" s="19">
        <v>0</v>
      </c>
      <c r="E47" s="19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2195000</v>
      </c>
      <c r="N47" s="20">
        <v>2195000</v>
      </c>
    </row>
    <row r="48" spans="1:14" x14ac:dyDescent="0.2">
      <c r="A48" s="16" t="s">
        <v>21</v>
      </c>
      <c r="B48" s="17">
        <v>544</v>
      </c>
      <c r="C48" s="18">
        <v>0</v>
      </c>
      <c r="D48" s="19">
        <v>0</v>
      </c>
      <c r="E48" s="19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840280</v>
      </c>
      <c r="N48" s="20">
        <v>840280</v>
      </c>
    </row>
    <row r="49" spans="1:14" x14ac:dyDescent="0.2">
      <c r="A49" s="16" t="s">
        <v>23</v>
      </c>
      <c r="B49" s="17"/>
      <c r="C49" s="18">
        <v>0</v>
      </c>
      <c r="D49" s="19">
        <v>0</v>
      </c>
      <c r="E49" s="19">
        <v>3.04</v>
      </c>
      <c r="F49" s="18">
        <v>0</v>
      </c>
      <c r="G49" s="18">
        <v>1292122</v>
      </c>
      <c r="H49" s="18">
        <v>1292122</v>
      </c>
      <c r="I49" s="18">
        <v>0</v>
      </c>
      <c r="J49" s="18">
        <v>449658</v>
      </c>
      <c r="K49" s="18">
        <v>12921</v>
      </c>
      <c r="L49" s="18">
        <v>0</v>
      </c>
      <c r="M49" s="18">
        <v>0</v>
      </c>
      <c r="N49" s="20">
        <v>1741780</v>
      </c>
    </row>
    <row r="50" spans="1:14" x14ac:dyDescent="0.2">
      <c r="A50" s="16" t="s">
        <v>64</v>
      </c>
      <c r="B50" s="17"/>
      <c r="C50" s="18">
        <v>0</v>
      </c>
      <c r="D50" s="19">
        <v>33.9998</v>
      </c>
      <c r="E50" s="19">
        <v>4.96</v>
      </c>
      <c r="F50" s="18">
        <v>25272071</v>
      </c>
      <c r="G50" s="18">
        <v>1582816</v>
      </c>
      <c r="H50" s="18">
        <v>26854887</v>
      </c>
      <c r="I50" s="18">
        <v>0</v>
      </c>
      <c r="J50" s="18">
        <v>9345501</v>
      </c>
      <c r="K50" s="18">
        <v>268549</v>
      </c>
      <c r="L50" s="18">
        <v>355920</v>
      </c>
      <c r="M50" s="18">
        <v>0</v>
      </c>
      <c r="N50" s="20">
        <v>36556308</v>
      </c>
    </row>
    <row r="51" spans="1:14" x14ac:dyDescent="0.2">
      <c r="A51" s="16" t="s">
        <v>83</v>
      </c>
      <c r="B51" s="17"/>
      <c r="C51" s="18">
        <v>0</v>
      </c>
      <c r="D51" s="19">
        <v>0</v>
      </c>
      <c r="E51" s="19">
        <v>0</v>
      </c>
      <c r="F51" s="18">
        <v>48000</v>
      </c>
      <c r="G51" s="18">
        <v>0</v>
      </c>
      <c r="H51" s="18">
        <v>48000</v>
      </c>
      <c r="I51" s="18">
        <v>0</v>
      </c>
      <c r="J51" s="18">
        <v>16704</v>
      </c>
      <c r="K51" s="18">
        <v>480</v>
      </c>
      <c r="L51" s="18">
        <v>9000</v>
      </c>
      <c r="M51" s="18">
        <v>0</v>
      </c>
      <c r="N51" s="20">
        <v>73704</v>
      </c>
    </row>
    <row r="52" spans="1:14" x14ac:dyDescent="0.2">
      <c r="A52" s="11" t="s">
        <v>24</v>
      </c>
      <c r="B52" s="12"/>
      <c r="C52" s="13">
        <f>SUM(C43:C51)</f>
        <v>0</v>
      </c>
      <c r="D52" s="14">
        <f>SUM(D43:D51)</f>
        <v>33.779800000000002</v>
      </c>
      <c r="E52" s="14">
        <f>SUM(E43:E51)</f>
        <v>8</v>
      </c>
      <c r="F52" s="13">
        <f>SUM(F43:F51)</f>
        <v>25144511</v>
      </c>
      <c r="G52" s="13">
        <f>SUM(G43:G51)</f>
        <v>2874938</v>
      </c>
      <c r="H52" s="13">
        <f>SUM(H43:H51)</f>
        <v>28019449</v>
      </c>
      <c r="I52" s="13">
        <f>SUM(I43:I51)</f>
        <v>196560</v>
      </c>
      <c r="J52" s="13">
        <f>SUM(J43:J51)</f>
        <v>9817205</v>
      </c>
      <c r="K52" s="13">
        <f>SUM(K43:K51)</f>
        <v>280194</v>
      </c>
      <c r="L52" s="13">
        <f>SUM(L43:L51)</f>
        <v>364920</v>
      </c>
      <c r="M52" s="13">
        <f>SUM(M43:M51)</f>
        <v>3475280</v>
      </c>
      <c r="N52" s="15">
        <f>SUM(N43:N51)</f>
        <v>41873414</v>
      </c>
    </row>
    <row r="53" spans="1:14" x14ac:dyDescent="0.2">
      <c r="A53" s="6" t="s">
        <v>192</v>
      </c>
      <c r="B53" s="7"/>
      <c r="C53" s="8">
        <f>C52</f>
        <v>0</v>
      </c>
      <c r="D53" s="9">
        <f>D52</f>
        <v>33.779800000000002</v>
      </c>
      <c r="E53" s="9">
        <f>E52</f>
        <v>8</v>
      </c>
      <c r="F53" s="8">
        <f>F52</f>
        <v>25144511</v>
      </c>
      <c r="G53" s="8">
        <f>G52</f>
        <v>2874938</v>
      </c>
      <c r="H53" s="8">
        <f>H52</f>
        <v>28019449</v>
      </c>
      <c r="I53" s="8">
        <f>I52</f>
        <v>196560</v>
      </c>
      <c r="J53" s="8">
        <f>J52</f>
        <v>9817205</v>
      </c>
      <c r="K53" s="8">
        <f>K52</f>
        <v>280194</v>
      </c>
      <c r="L53" s="8">
        <f>L52</f>
        <v>364920</v>
      </c>
      <c r="M53" s="8">
        <f>M52</f>
        <v>3475280</v>
      </c>
      <c r="N53" s="10">
        <f>N52</f>
        <v>41873414</v>
      </c>
    </row>
    <row r="54" spans="1:14" x14ac:dyDescent="0.2">
      <c r="A54" s="16"/>
      <c r="B54" s="17"/>
      <c r="C54" s="18"/>
      <c r="D54" s="19"/>
      <c r="E54" s="19"/>
      <c r="F54" s="18"/>
      <c r="G54" s="18"/>
      <c r="H54" s="18"/>
      <c r="I54" s="18"/>
      <c r="J54" s="18"/>
      <c r="K54" s="18"/>
      <c r="L54" s="18"/>
      <c r="M54" s="18"/>
      <c r="N54" s="20"/>
    </row>
    <row r="55" spans="1:14" x14ac:dyDescent="0.2">
      <c r="A55" s="6" t="s">
        <v>193</v>
      </c>
      <c r="B55" s="7"/>
      <c r="C55" s="8"/>
      <c r="D55" s="9"/>
      <c r="E55" s="9"/>
      <c r="F55" s="8"/>
      <c r="G55" s="8"/>
      <c r="H55" s="8"/>
      <c r="I55" s="8"/>
      <c r="J55" s="8"/>
      <c r="K55" s="8"/>
      <c r="L55" s="8"/>
      <c r="M55" s="8"/>
      <c r="N55" s="10"/>
    </row>
    <row r="56" spans="1:14" x14ac:dyDescent="0.2">
      <c r="A56" s="6" t="s">
        <v>194</v>
      </c>
      <c r="B56" s="7" t="s">
        <v>6</v>
      </c>
      <c r="C56" s="8" t="s">
        <v>7</v>
      </c>
      <c r="D56" s="9" t="s">
        <v>8</v>
      </c>
      <c r="E56" s="9" t="s">
        <v>9</v>
      </c>
      <c r="F56" s="8" t="s">
        <v>10</v>
      </c>
      <c r="G56" s="8" t="s">
        <v>11</v>
      </c>
      <c r="H56" s="8" t="s">
        <v>12</v>
      </c>
      <c r="I56" s="8" t="s">
        <v>13</v>
      </c>
      <c r="J56" s="8" t="s">
        <v>14</v>
      </c>
      <c r="K56" s="8" t="s">
        <v>15</v>
      </c>
      <c r="L56" s="8" t="s">
        <v>16</v>
      </c>
      <c r="M56" s="8" t="s">
        <v>17</v>
      </c>
      <c r="N56" s="10" t="s">
        <v>18</v>
      </c>
    </row>
    <row r="57" spans="1:14" x14ac:dyDescent="0.2">
      <c r="A57" s="11" t="s">
        <v>185</v>
      </c>
      <c r="B57" s="12"/>
      <c r="C57" s="13"/>
      <c r="D57" s="14"/>
      <c r="E57" s="14"/>
      <c r="F57" s="13"/>
      <c r="G57" s="13"/>
      <c r="H57" s="13"/>
      <c r="I57" s="13"/>
      <c r="J57" s="13"/>
      <c r="K57" s="13"/>
      <c r="L57" s="13"/>
      <c r="M57" s="13"/>
      <c r="N57" s="15"/>
    </row>
    <row r="58" spans="1:14" x14ac:dyDescent="0.2">
      <c r="A58" s="16" t="s">
        <v>36</v>
      </c>
      <c r="B58" s="17"/>
      <c r="C58" s="18">
        <v>0</v>
      </c>
      <c r="D58" s="19">
        <v>-0.02</v>
      </c>
      <c r="E58" s="19">
        <v>0</v>
      </c>
      <c r="F58" s="18">
        <v>-21000</v>
      </c>
      <c r="G58" s="18">
        <v>0</v>
      </c>
      <c r="H58" s="18">
        <v>-21000</v>
      </c>
      <c r="I58" s="18">
        <v>0</v>
      </c>
      <c r="J58" s="18">
        <v>-7308</v>
      </c>
      <c r="K58" s="18">
        <v>-210</v>
      </c>
      <c r="L58" s="18">
        <v>0</v>
      </c>
      <c r="M58" s="18">
        <v>0</v>
      </c>
      <c r="N58" s="20">
        <v>-28308</v>
      </c>
    </row>
    <row r="59" spans="1:14" x14ac:dyDescent="0.2">
      <c r="A59" s="16" t="s">
        <v>37</v>
      </c>
      <c r="B59" s="17"/>
      <c r="C59" s="18">
        <v>0</v>
      </c>
      <c r="D59" s="19">
        <v>0</v>
      </c>
      <c r="E59" s="19">
        <v>0</v>
      </c>
      <c r="F59" s="18">
        <v>0</v>
      </c>
      <c r="G59" s="18">
        <v>0</v>
      </c>
      <c r="H59" s="18">
        <v>0</v>
      </c>
      <c r="I59" s="18">
        <v>21000</v>
      </c>
      <c r="J59" s="18">
        <v>7098</v>
      </c>
      <c r="K59" s="18">
        <v>0</v>
      </c>
      <c r="L59" s="18">
        <v>0</v>
      </c>
      <c r="M59" s="18">
        <v>0</v>
      </c>
      <c r="N59" s="20">
        <v>28098</v>
      </c>
    </row>
    <row r="60" spans="1:14" x14ac:dyDescent="0.2">
      <c r="A60" s="16" t="s">
        <v>30</v>
      </c>
      <c r="B60" s="17">
        <v>7</v>
      </c>
      <c r="C60" s="18">
        <v>0</v>
      </c>
      <c r="D60" s="19">
        <v>0</v>
      </c>
      <c r="E60" s="19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756900</v>
      </c>
      <c r="N60" s="20">
        <v>756900</v>
      </c>
    </row>
    <row r="61" spans="1:14" x14ac:dyDescent="0.2">
      <c r="A61" s="16" t="s">
        <v>20</v>
      </c>
      <c r="B61" s="17">
        <v>8</v>
      </c>
      <c r="C61" s="18">
        <v>0</v>
      </c>
      <c r="D61" s="19">
        <v>0</v>
      </c>
      <c r="E61" s="19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1115000</v>
      </c>
      <c r="N61" s="20">
        <v>1115000</v>
      </c>
    </row>
    <row r="62" spans="1:14" x14ac:dyDescent="0.2">
      <c r="A62" s="16" t="s">
        <v>21</v>
      </c>
      <c r="B62" s="17">
        <v>544</v>
      </c>
      <c r="C62" s="18">
        <v>0</v>
      </c>
      <c r="D62" s="19">
        <v>0</v>
      </c>
      <c r="E62" s="19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1170948</v>
      </c>
      <c r="N62" s="20">
        <v>1170948</v>
      </c>
    </row>
    <row r="63" spans="1:14" x14ac:dyDescent="0.2">
      <c r="A63" s="16" t="s">
        <v>23</v>
      </c>
      <c r="B63" s="17"/>
      <c r="C63" s="18">
        <v>0</v>
      </c>
      <c r="D63" s="19">
        <v>0</v>
      </c>
      <c r="E63" s="19">
        <v>2.63</v>
      </c>
      <c r="F63" s="18">
        <v>0</v>
      </c>
      <c r="G63" s="18">
        <v>1117855</v>
      </c>
      <c r="H63" s="18">
        <v>1117855</v>
      </c>
      <c r="I63" s="18">
        <v>0</v>
      </c>
      <c r="J63" s="18">
        <v>389014</v>
      </c>
      <c r="K63" s="18">
        <v>11179</v>
      </c>
      <c r="L63" s="18">
        <v>0</v>
      </c>
      <c r="M63" s="18">
        <v>0</v>
      </c>
      <c r="N63" s="20">
        <v>1506869</v>
      </c>
    </row>
    <row r="64" spans="1:14" x14ac:dyDescent="0.2">
      <c r="A64" s="16" t="s">
        <v>64</v>
      </c>
      <c r="B64" s="17"/>
      <c r="C64" s="18">
        <v>0</v>
      </c>
      <c r="D64" s="19">
        <v>29.381</v>
      </c>
      <c r="E64" s="19">
        <v>3.72</v>
      </c>
      <c r="F64" s="18">
        <v>20078561</v>
      </c>
      <c r="G64" s="18">
        <v>1187112</v>
      </c>
      <c r="H64" s="18">
        <v>21265673</v>
      </c>
      <c r="I64" s="18">
        <v>0</v>
      </c>
      <c r="J64" s="18">
        <v>7400453</v>
      </c>
      <c r="K64" s="18">
        <v>212656</v>
      </c>
      <c r="L64" s="18">
        <v>254670</v>
      </c>
      <c r="M64" s="18">
        <v>0</v>
      </c>
      <c r="N64" s="20">
        <v>28920796</v>
      </c>
    </row>
    <row r="65" spans="1:14" x14ac:dyDescent="0.2">
      <c r="A65" s="16" t="s">
        <v>83</v>
      </c>
      <c r="B65" s="17"/>
      <c r="C65" s="18">
        <v>0</v>
      </c>
      <c r="D65" s="19">
        <v>0</v>
      </c>
      <c r="E65" s="19">
        <v>0</v>
      </c>
      <c r="F65" s="18">
        <v>24000</v>
      </c>
      <c r="G65" s="18">
        <v>0</v>
      </c>
      <c r="H65" s="18">
        <v>24000</v>
      </c>
      <c r="I65" s="18">
        <v>0</v>
      </c>
      <c r="J65" s="18">
        <v>8352</v>
      </c>
      <c r="K65" s="18">
        <v>240</v>
      </c>
      <c r="L65" s="18">
        <v>4500</v>
      </c>
      <c r="M65" s="18">
        <v>0</v>
      </c>
      <c r="N65" s="20">
        <v>36852</v>
      </c>
    </row>
    <row r="66" spans="1:14" x14ac:dyDescent="0.2">
      <c r="A66" s="11" t="s">
        <v>24</v>
      </c>
      <c r="B66" s="12"/>
      <c r="C66" s="13">
        <f>SUM(C58:C65)</f>
        <v>0</v>
      </c>
      <c r="D66" s="14">
        <f>SUM(D58:D65)</f>
        <v>29.361000000000001</v>
      </c>
      <c r="E66" s="14">
        <f>SUM(E58:E65)</f>
        <v>6.35</v>
      </c>
      <c r="F66" s="13">
        <f>SUM(F58:F65)</f>
        <v>20081561</v>
      </c>
      <c r="G66" s="13">
        <f>SUM(G58:G65)</f>
        <v>2304967</v>
      </c>
      <c r="H66" s="13">
        <f>SUM(H58:H65)</f>
        <v>22386528</v>
      </c>
      <c r="I66" s="13">
        <f>SUM(I58:I65)</f>
        <v>21000</v>
      </c>
      <c r="J66" s="13">
        <f>SUM(J58:J65)</f>
        <v>7797609</v>
      </c>
      <c r="K66" s="13">
        <f>SUM(K58:K65)</f>
        <v>223865</v>
      </c>
      <c r="L66" s="13">
        <f>SUM(L58:L65)</f>
        <v>259170</v>
      </c>
      <c r="M66" s="13">
        <f>SUM(M58:M65)</f>
        <v>3042848</v>
      </c>
      <c r="N66" s="15">
        <f>SUM(N58:N65)</f>
        <v>33507155</v>
      </c>
    </row>
    <row r="67" spans="1:14" x14ac:dyDescent="0.2">
      <c r="A67" s="6" t="s">
        <v>195</v>
      </c>
      <c r="B67" s="7"/>
      <c r="C67" s="8">
        <f>C66</f>
        <v>0</v>
      </c>
      <c r="D67" s="9">
        <f>D66</f>
        <v>29.361000000000001</v>
      </c>
      <c r="E67" s="9">
        <f>E66</f>
        <v>6.35</v>
      </c>
      <c r="F67" s="8">
        <f>F66</f>
        <v>20081561</v>
      </c>
      <c r="G67" s="8">
        <f>G66</f>
        <v>2304967</v>
      </c>
      <c r="H67" s="8">
        <f>H66</f>
        <v>22386528</v>
      </c>
      <c r="I67" s="8">
        <f>I66</f>
        <v>21000</v>
      </c>
      <c r="J67" s="8">
        <f>J66</f>
        <v>7797609</v>
      </c>
      <c r="K67" s="8">
        <f>K66</f>
        <v>223865</v>
      </c>
      <c r="L67" s="8">
        <f>L66</f>
        <v>259170</v>
      </c>
      <c r="M67" s="8">
        <f>M66</f>
        <v>3042848</v>
      </c>
      <c r="N67" s="10">
        <f>N66</f>
        <v>33507155</v>
      </c>
    </row>
    <row r="68" spans="1:14" x14ac:dyDescent="0.2">
      <c r="A68" s="16"/>
      <c r="B68" s="17"/>
      <c r="C68" s="18"/>
      <c r="D68" s="19"/>
      <c r="E68" s="19"/>
      <c r="F68" s="18"/>
      <c r="G68" s="18"/>
      <c r="H68" s="18"/>
      <c r="I68" s="18"/>
      <c r="J68" s="18"/>
      <c r="K68" s="18"/>
      <c r="L68" s="18"/>
      <c r="M68" s="18"/>
      <c r="N68" s="20"/>
    </row>
    <row r="69" spans="1:14" x14ac:dyDescent="0.2">
      <c r="A69" s="6" t="s">
        <v>196</v>
      </c>
      <c r="B69" s="7"/>
      <c r="C69" s="8"/>
      <c r="D69" s="9"/>
      <c r="E69" s="9"/>
      <c r="F69" s="8"/>
      <c r="G69" s="8"/>
      <c r="H69" s="8"/>
      <c r="I69" s="8"/>
      <c r="J69" s="8"/>
      <c r="K69" s="8"/>
      <c r="L69" s="8"/>
      <c r="M69" s="8"/>
      <c r="N69" s="10"/>
    </row>
    <row r="70" spans="1:14" x14ac:dyDescent="0.2">
      <c r="A70" s="6" t="s">
        <v>197</v>
      </c>
      <c r="B70" s="7" t="s">
        <v>6</v>
      </c>
      <c r="C70" s="8" t="s">
        <v>7</v>
      </c>
      <c r="D70" s="9" t="s">
        <v>8</v>
      </c>
      <c r="E70" s="9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10" t="s">
        <v>18</v>
      </c>
    </row>
    <row r="71" spans="1:14" x14ac:dyDescent="0.2">
      <c r="A71" s="11" t="s">
        <v>185</v>
      </c>
      <c r="B71" s="12"/>
      <c r="C71" s="13"/>
      <c r="D71" s="14"/>
      <c r="E71" s="14"/>
      <c r="F71" s="13"/>
      <c r="G71" s="13"/>
      <c r="H71" s="13"/>
      <c r="I71" s="13"/>
      <c r="J71" s="13"/>
      <c r="K71" s="13"/>
      <c r="L71" s="13"/>
      <c r="M71" s="13"/>
      <c r="N71" s="15"/>
    </row>
    <row r="72" spans="1:14" x14ac:dyDescent="0.2">
      <c r="A72" s="16" t="s">
        <v>36</v>
      </c>
      <c r="B72" s="17"/>
      <c r="C72" s="18">
        <v>0</v>
      </c>
      <c r="D72" s="19">
        <v>-0.2</v>
      </c>
      <c r="E72" s="19">
        <v>0</v>
      </c>
      <c r="F72" s="18">
        <v>-100800</v>
      </c>
      <c r="G72" s="18">
        <v>0</v>
      </c>
      <c r="H72" s="18">
        <v>-100800</v>
      </c>
      <c r="I72" s="18">
        <v>0</v>
      </c>
      <c r="J72" s="18">
        <v>-35078</v>
      </c>
      <c r="K72" s="18">
        <v>-1008</v>
      </c>
      <c r="L72" s="18">
        <v>0</v>
      </c>
      <c r="M72" s="18">
        <v>0</v>
      </c>
      <c r="N72" s="20">
        <v>-135878</v>
      </c>
    </row>
    <row r="73" spans="1:14" x14ac:dyDescent="0.2">
      <c r="A73" s="16" t="s">
        <v>168</v>
      </c>
      <c r="B73" s="17"/>
      <c r="C73" s="18">
        <v>0</v>
      </c>
      <c r="D73" s="19">
        <v>0</v>
      </c>
      <c r="E73" s="19">
        <v>0</v>
      </c>
      <c r="F73" s="18">
        <v>0</v>
      </c>
      <c r="G73" s="18">
        <v>0</v>
      </c>
      <c r="H73" s="18">
        <v>0</v>
      </c>
      <c r="I73" s="18">
        <v>432000</v>
      </c>
      <c r="J73" s="18">
        <v>146016</v>
      </c>
      <c r="K73" s="18">
        <v>0</v>
      </c>
      <c r="L73" s="18">
        <v>0</v>
      </c>
      <c r="M73" s="18">
        <v>0</v>
      </c>
      <c r="N73" s="20">
        <v>578016</v>
      </c>
    </row>
    <row r="74" spans="1:14" x14ac:dyDescent="0.2">
      <c r="A74" s="16" t="s">
        <v>37</v>
      </c>
      <c r="B74" s="17"/>
      <c r="C74" s="18">
        <v>0</v>
      </c>
      <c r="D74" s="19">
        <v>0</v>
      </c>
      <c r="E74" s="19">
        <v>0</v>
      </c>
      <c r="F74" s="18">
        <v>0</v>
      </c>
      <c r="G74" s="18">
        <v>0</v>
      </c>
      <c r="H74" s="18">
        <v>0</v>
      </c>
      <c r="I74" s="18">
        <v>100800</v>
      </c>
      <c r="J74" s="18">
        <v>34070</v>
      </c>
      <c r="K74" s="18">
        <v>0</v>
      </c>
      <c r="L74" s="18">
        <v>0</v>
      </c>
      <c r="M74" s="18">
        <v>0</v>
      </c>
      <c r="N74" s="20">
        <v>134870</v>
      </c>
    </row>
    <row r="75" spans="1:14" x14ac:dyDescent="0.2">
      <c r="A75" s="16" t="s">
        <v>30</v>
      </c>
      <c r="B75" s="17">
        <v>7</v>
      </c>
      <c r="C75" s="18">
        <v>0</v>
      </c>
      <c r="D75" s="19">
        <v>0</v>
      </c>
      <c r="E75" s="19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1132272</v>
      </c>
      <c r="N75" s="20">
        <v>1132272</v>
      </c>
    </row>
    <row r="76" spans="1:14" x14ac:dyDescent="0.2">
      <c r="A76" s="16" t="s">
        <v>20</v>
      </c>
      <c r="B76" s="17">
        <v>8</v>
      </c>
      <c r="C76" s="18">
        <v>0</v>
      </c>
      <c r="D76" s="19">
        <v>0</v>
      </c>
      <c r="E76" s="19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2143728</v>
      </c>
      <c r="N76" s="20">
        <v>2143728</v>
      </c>
    </row>
    <row r="77" spans="1:14" x14ac:dyDescent="0.2">
      <c r="A77" s="16" t="s">
        <v>21</v>
      </c>
      <c r="B77" s="17">
        <v>544</v>
      </c>
      <c r="C77" s="18">
        <v>0</v>
      </c>
      <c r="D77" s="19">
        <v>0</v>
      </c>
      <c r="E77" s="19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1347155</v>
      </c>
      <c r="N77" s="20">
        <v>1347155</v>
      </c>
    </row>
    <row r="78" spans="1:14" x14ac:dyDescent="0.2">
      <c r="A78" s="16" t="s">
        <v>23</v>
      </c>
      <c r="B78" s="17"/>
      <c r="C78" s="18">
        <v>0</v>
      </c>
      <c r="D78" s="19">
        <v>0</v>
      </c>
      <c r="E78" s="19">
        <v>3.04</v>
      </c>
      <c r="F78" s="18">
        <v>0</v>
      </c>
      <c r="G78" s="18">
        <v>1292122</v>
      </c>
      <c r="H78" s="18">
        <v>1292122</v>
      </c>
      <c r="I78" s="18">
        <v>0</v>
      </c>
      <c r="J78" s="18">
        <v>449658</v>
      </c>
      <c r="K78" s="18">
        <v>12921</v>
      </c>
      <c r="L78" s="18">
        <v>0</v>
      </c>
      <c r="M78" s="18">
        <v>0</v>
      </c>
      <c r="N78" s="20">
        <v>1741780</v>
      </c>
    </row>
    <row r="79" spans="1:14" x14ac:dyDescent="0.2">
      <c r="A79" s="16" t="s">
        <v>64</v>
      </c>
      <c r="B79" s="17"/>
      <c r="C79" s="18">
        <v>0</v>
      </c>
      <c r="D79" s="19">
        <v>29.904800000000002</v>
      </c>
      <c r="E79" s="19">
        <v>4.96</v>
      </c>
      <c r="F79" s="18">
        <v>22497290</v>
      </c>
      <c r="G79" s="18">
        <v>1582816</v>
      </c>
      <c r="H79" s="18">
        <v>24080106</v>
      </c>
      <c r="I79" s="18">
        <v>0</v>
      </c>
      <c r="J79" s="18">
        <v>8379877</v>
      </c>
      <c r="K79" s="18">
        <v>240801</v>
      </c>
      <c r="L79" s="18">
        <v>327460</v>
      </c>
      <c r="M79" s="18">
        <v>0</v>
      </c>
      <c r="N79" s="20">
        <v>32787443</v>
      </c>
    </row>
    <row r="80" spans="1:14" x14ac:dyDescent="0.2">
      <c r="A80" s="11" t="s">
        <v>24</v>
      </c>
      <c r="B80" s="12"/>
      <c r="C80" s="13">
        <f>SUM(C72:C79)</f>
        <v>0</v>
      </c>
      <c r="D80" s="14">
        <f>SUM(D72:D79)</f>
        <v>29.704800000000002</v>
      </c>
      <c r="E80" s="14">
        <f>SUM(E72:E79)</f>
        <v>8</v>
      </c>
      <c r="F80" s="13">
        <f>SUM(F72:F79)</f>
        <v>22396490</v>
      </c>
      <c r="G80" s="13">
        <f>SUM(G72:G79)</f>
        <v>2874938</v>
      </c>
      <c r="H80" s="13">
        <f>SUM(H72:H79)</f>
        <v>25271428</v>
      </c>
      <c r="I80" s="13">
        <f>SUM(I72:I79)</f>
        <v>532800</v>
      </c>
      <c r="J80" s="13">
        <f>SUM(J72:J79)</f>
        <v>8974543</v>
      </c>
      <c r="K80" s="13">
        <f>SUM(K72:K79)</f>
        <v>252714</v>
      </c>
      <c r="L80" s="13">
        <f>SUM(L72:L79)</f>
        <v>327460</v>
      </c>
      <c r="M80" s="13">
        <f>SUM(M72:M79)</f>
        <v>4623155</v>
      </c>
      <c r="N80" s="15">
        <f>SUM(N72:N79)</f>
        <v>39729386</v>
      </c>
    </row>
    <row r="81" spans="1:14" x14ac:dyDescent="0.2">
      <c r="A81" s="6" t="s">
        <v>198</v>
      </c>
      <c r="B81" s="7"/>
      <c r="C81" s="8">
        <f>C80</f>
        <v>0</v>
      </c>
      <c r="D81" s="9">
        <f>D80</f>
        <v>29.704800000000002</v>
      </c>
      <c r="E81" s="9">
        <f>E80</f>
        <v>8</v>
      </c>
      <c r="F81" s="8">
        <f>F80</f>
        <v>22396490</v>
      </c>
      <c r="G81" s="8">
        <f>G80</f>
        <v>2874938</v>
      </c>
      <c r="H81" s="8">
        <f>H80</f>
        <v>25271428</v>
      </c>
      <c r="I81" s="8">
        <f>I80</f>
        <v>532800</v>
      </c>
      <c r="J81" s="8">
        <f>J80</f>
        <v>8974543</v>
      </c>
      <c r="K81" s="8">
        <f>K80</f>
        <v>252714</v>
      </c>
      <c r="L81" s="8">
        <f>L80</f>
        <v>327460</v>
      </c>
      <c r="M81" s="8">
        <f>M80</f>
        <v>4623155</v>
      </c>
      <c r="N81" s="10">
        <f>N80</f>
        <v>39729386</v>
      </c>
    </row>
    <row r="82" spans="1:14" x14ac:dyDescent="0.2">
      <c r="A82" s="16"/>
      <c r="B82" s="17"/>
      <c r="C82" s="18"/>
      <c r="D82" s="19"/>
      <c r="E82" s="19"/>
      <c r="F82" s="18"/>
      <c r="G82" s="18"/>
      <c r="H82" s="18"/>
      <c r="I82" s="18"/>
      <c r="J82" s="18"/>
      <c r="K82" s="18"/>
      <c r="L82" s="18"/>
      <c r="M82" s="18"/>
      <c r="N82" s="20"/>
    </row>
    <row r="83" spans="1:14" x14ac:dyDescent="0.2">
      <c r="A83" s="6" t="s">
        <v>199</v>
      </c>
      <c r="B83" s="7"/>
      <c r="C83" s="8"/>
      <c r="D83" s="9"/>
      <c r="E83" s="9"/>
      <c r="F83" s="8"/>
      <c r="G83" s="8"/>
      <c r="H83" s="8"/>
      <c r="I83" s="8"/>
      <c r="J83" s="8"/>
      <c r="K83" s="8"/>
      <c r="L83" s="8"/>
      <c r="M83" s="8"/>
      <c r="N83" s="10"/>
    </row>
    <row r="84" spans="1:14" x14ac:dyDescent="0.2">
      <c r="A84" s="6" t="s">
        <v>200</v>
      </c>
      <c r="B84" s="7" t="s">
        <v>6</v>
      </c>
      <c r="C84" s="8" t="s">
        <v>7</v>
      </c>
      <c r="D84" s="9" t="s">
        <v>8</v>
      </c>
      <c r="E84" s="9" t="s">
        <v>9</v>
      </c>
      <c r="F84" s="8" t="s">
        <v>10</v>
      </c>
      <c r="G84" s="8" t="s">
        <v>11</v>
      </c>
      <c r="H84" s="8" t="s">
        <v>12</v>
      </c>
      <c r="I84" s="8" t="s">
        <v>13</v>
      </c>
      <c r="J84" s="8" t="s">
        <v>14</v>
      </c>
      <c r="K84" s="8" t="s">
        <v>15</v>
      </c>
      <c r="L84" s="8" t="s">
        <v>16</v>
      </c>
      <c r="M84" s="8" t="s">
        <v>17</v>
      </c>
      <c r="N84" s="10" t="s">
        <v>18</v>
      </c>
    </row>
    <row r="85" spans="1:14" x14ac:dyDescent="0.2">
      <c r="A85" s="11" t="s">
        <v>185</v>
      </c>
      <c r="B85" s="12"/>
      <c r="C85" s="13"/>
      <c r="D85" s="14"/>
      <c r="E85" s="14"/>
      <c r="F85" s="13"/>
      <c r="G85" s="13"/>
      <c r="H85" s="13"/>
      <c r="I85" s="13"/>
      <c r="J85" s="13"/>
      <c r="K85" s="13"/>
      <c r="L85" s="13"/>
      <c r="M85" s="13"/>
      <c r="N85" s="15"/>
    </row>
    <row r="86" spans="1:14" x14ac:dyDescent="0.2">
      <c r="A86" s="16" t="s">
        <v>36</v>
      </c>
      <c r="B86" s="17"/>
      <c r="C86" s="18">
        <v>0</v>
      </c>
      <c r="D86" s="19">
        <v>-0.39</v>
      </c>
      <c r="E86" s="19">
        <v>0</v>
      </c>
      <c r="F86" s="18">
        <v>-196560</v>
      </c>
      <c r="G86" s="18">
        <v>0</v>
      </c>
      <c r="H86" s="18">
        <v>-196560</v>
      </c>
      <c r="I86" s="18">
        <v>0</v>
      </c>
      <c r="J86" s="18">
        <v>-68403</v>
      </c>
      <c r="K86" s="18">
        <v>-1966</v>
      </c>
      <c r="L86" s="18">
        <v>0</v>
      </c>
      <c r="M86" s="18">
        <v>0</v>
      </c>
      <c r="N86" s="20">
        <v>-264963</v>
      </c>
    </row>
    <row r="87" spans="1:14" x14ac:dyDescent="0.2">
      <c r="A87" s="16" t="s">
        <v>168</v>
      </c>
      <c r="B87" s="17"/>
      <c r="C87" s="18">
        <v>0</v>
      </c>
      <c r="D87" s="19">
        <v>0</v>
      </c>
      <c r="E87" s="19">
        <v>0</v>
      </c>
      <c r="F87" s="18">
        <v>0</v>
      </c>
      <c r="G87" s="18">
        <v>0</v>
      </c>
      <c r="H87" s="18">
        <v>0</v>
      </c>
      <c r="I87" s="18">
        <v>123000</v>
      </c>
      <c r="J87" s="18">
        <v>41574</v>
      </c>
      <c r="K87" s="18">
        <v>0</v>
      </c>
      <c r="L87" s="18">
        <v>0</v>
      </c>
      <c r="M87" s="18">
        <v>0</v>
      </c>
      <c r="N87" s="20">
        <v>164574</v>
      </c>
    </row>
    <row r="88" spans="1:14" x14ac:dyDescent="0.2">
      <c r="A88" s="16" t="s">
        <v>37</v>
      </c>
      <c r="B88" s="17"/>
      <c r="C88" s="18">
        <v>0</v>
      </c>
      <c r="D88" s="19">
        <v>0</v>
      </c>
      <c r="E88" s="19">
        <v>0</v>
      </c>
      <c r="F88" s="18">
        <v>0</v>
      </c>
      <c r="G88" s="18">
        <v>0</v>
      </c>
      <c r="H88" s="18">
        <v>0</v>
      </c>
      <c r="I88" s="18">
        <v>196560</v>
      </c>
      <c r="J88" s="18">
        <v>66437</v>
      </c>
      <c r="K88" s="18">
        <v>0</v>
      </c>
      <c r="L88" s="18">
        <v>0</v>
      </c>
      <c r="M88" s="18">
        <v>0</v>
      </c>
      <c r="N88" s="20">
        <v>262997</v>
      </c>
    </row>
    <row r="89" spans="1:14" x14ac:dyDescent="0.2">
      <c r="A89" s="16" t="s">
        <v>30</v>
      </c>
      <c r="B89" s="17">
        <v>7</v>
      </c>
      <c r="C89" s="18">
        <v>0</v>
      </c>
      <c r="D89" s="19">
        <v>0</v>
      </c>
      <c r="E89" s="19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1489148</v>
      </c>
      <c r="N89" s="20">
        <v>1489148</v>
      </c>
    </row>
    <row r="90" spans="1:14" x14ac:dyDescent="0.2">
      <c r="A90" s="16" t="s">
        <v>20</v>
      </c>
      <c r="B90" s="17">
        <v>8</v>
      </c>
      <c r="C90" s="18">
        <v>0</v>
      </c>
      <c r="D90" s="19">
        <v>0</v>
      </c>
      <c r="E90" s="19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1782852</v>
      </c>
      <c r="N90" s="20">
        <v>1782852</v>
      </c>
    </row>
    <row r="91" spans="1:14" x14ac:dyDescent="0.2">
      <c r="A91" s="16" t="s">
        <v>21</v>
      </c>
      <c r="B91" s="17">
        <v>544</v>
      </c>
      <c r="C91" s="18">
        <v>0</v>
      </c>
      <c r="D91" s="19">
        <v>0</v>
      </c>
      <c r="E91" s="19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1680057</v>
      </c>
      <c r="N91" s="20">
        <v>1680057</v>
      </c>
    </row>
    <row r="92" spans="1:14" x14ac:dyDescent="0.2">
      <c r="A92" s="16" t="s">
        <v>23</v>
      </c>
      <c r="B92" s="17"/>
      <c r="C92" s="18">
        <v>0</v>
      </c>
      <c r="D92" s="19">
        <v>0</v>
      </c>
      <c r="E92" s="19">
        <v>3.36</v>
      </c>
      <c r="F92" s="18">
        <v>0</v>
      </c>
      <c r="G92" s="18">
        <v>1428134</v>
      </c>
      <c r="H92" s="18">
        <v>1428134</v>
      </c>
      <c r="I92" s="18">
        <v>0</v>
      </c>
      <c r="J92" s="18">
        <v>496990</v>
      </c>
      <c r="K92" s="18">
        <v>14281</v>
      </c>
      <c r="L92" s="18">
        <v>0</v>
      </c>
      <c r="M92" s="18">
        <v>0</v>
      </c>
      <c r="N92" s="20">
        <v>1925124</v>
      </c>
    </row>
    <row r="93" spans="1:14" x14ac:dyDescent="0.2">
      <c r="A93" s="16" t="s">
        <v>64</v>
      </c>
      <c r="B93" s="17"/>
      <c r="C93" s="18">
        <v>0</v>
      </c>
      <c r="D93" s="19">
        <v>45.284500000000001</v>
      </c>
      <c r="E93" s="19">
        <v>6.2</v>
      </c>
      <c r="F93" s="18">
        <v>33179091</v>
      </c>
      <c r="G93" s="18">
        <v>1978520</v>
      </c>
      <c r="H93" s="18">
        <v>35157611</v>
      </c>
      <c r="I93" s="18">
        <v>0</v>
      </c>
      <c r="J93" s="18">
        <v>12234849</v>
      </c>
      <c r="K93" s="18">
        <v>351576</v>
      </c>
      <c r="L93" s="18">
        <v>430175</v>
      </c>
      <c r="M93" s="18">
        <v>0</v>
      </c>
      <c r="N93" s="20">
        <v>47822635</v>
      </c>
    </row>
    <row r="94" spans="1:14" x14ac:dyDescent="0.2">
      <c r="A94" s="16" t="s">
        <v>83</v>
      </c>
      <c r="B94" s="17"/>
      <c r="C94" s="18">
        <v>0</v>
      </c>
      <c r="D94" s="19">
        <v>0</v>
      </c>
      <c r="E94" s="19">
        <v>0</v>
      </c>
      <c r="F94" s="18">
        <v>48000</v>
      </c>
      <c r="G94" s="18">
        <v>0</v>
      </c>
      <c r="H94" s="18">
        <v>48000</v>
      </c>
      <c r="I94" s="18">
        <v>0</v>
      </c>
      <c r="J94" s="18">
        <v>16704</v>
      </c>
      <c r="K94" s="18">
        <v>480</v>
      </c>
      <c r="L94" s="18">
        <v>9000</v>
      </c>
      <c r="M94" s="18">
        <v>0</v>
      </c>
      <c r="N94" s="20">
        <v>73704</v>
      </c>
    </row>
    <row r="95" spans="1:14" x14ac:dyDescent="0.2">
      <c r="A95" s="11" t="s">
        <v>24</v>
      </c>
      <c r="B95" s="12"/>
      <c r="C95" s="13">
        <f>SUM(C86:C94)</f>
        <v>0</v>
      </c>
      <c r="D95" s="14">
        <f>SUM(D86:D94)</f>
        <v>44.894500000000001</v>
      </c>
      <c r="E95" s="14">
        <f>SUM(E86:E94)</f>
        <v>9.56</v>
      </c>
      <c r="F95" s="13">
        <f>SUM(F86:F94)</f>
        <v>33030531</v>
      </c>
      <c r="G95" s="13">
        <f>SUM(G86:G94)</f>
        <v>3406654</v>
      </c>
      <c r="H95" s="13">
        <f>SUM(H86:H94)</f>
        <v>36437185</v>
      </c>
      <c r="I95" s="13">
        <f>SUM(I86:I94)</f>
        <v>319560</v>
      </c>
      <c r="J95" s="13">
        <f>SUM(J86:J94)</f>
        <v>12788151</v>
      </c>
      <c r="K95" s="13">
        <f>SUM(K86:K94)</f>
        <v>364371</v>
      </c>
      <c r="L95" s="13">
        <f>SUM(L86:L94)</f>
        <v>439175</v>
      </c>
      <c r="M95" s="13">
        <f>SUM(M86:M94)</f>
        <v>4952057</v>
      </c>
      <c r="N95" s="15">
        <f>SUM(N86:N94)</f>
        <v>54936128</v>
      </c>
    </row>
    <row r="96" spans="1:14" x14ac:dyDescent="0.2">
      <c r="A96" s="6" t="s">
        <v>201</v>
      </c>
      <c r="B96" s="7"/>
      <c r="C96" s="8">
        <f>C95</f>
        <v>0</v>
      </c>
      <c r="D96" s="9">
        <f>D95</f>
        <v>44.894500000000001</v>
      </c>
      <c r="E96" s="9">
        <f>E95</f>
        <v>9.56</v>
      </c>
      <c r="F96" s="8">
        <f>F95</f>
        <v>33030531</v>
      </c>
      <c r="G96" s="8">
        <f>G95</f>
        <v>3406654</v>
      </c>
      <c r="H96" s="8">
        <f>H95</f>
        <v>36437185</v>
      </c>
      <c r="I96" s="8">
        <f>I95</f>
        <v>319560</v>
      </c>
      <c r="J96" s="8">
        <f>J95</f>
        <v>12788151</v>
      </c>
      <c r="K96" s="8">
        <f>K95</f>
        <v>364371</v>
      </c>
      <c r="L96" s="8">
        <f>L95</f>
        <v>439175</v>
      </c>
      <c r="M96" s="8">
        <f>M95</f>
        <v>4952057</v>
      </c>
      <c r="N96" s="10">
        <f>N95</f>
        <v>54936128</v>
      </c>
    </row>
    <row r="97" spans="1:14" x14ac:dyDescent="0.2">
      <c r="A97" s="16"/>
      <c r="B97" s="17"/>
      <c r="C97" s="18"/>
      <c r="D97" s="19"/>
      <c r="E97" s="19"/>
      <c r="F97" s="18"/>
      <c r="G97" s="18"/>
      <c r="H97" s="18"/>
      <c r="I97" s="18"/>
      <c r="J97" s="18"/>
      <c r="K97" s="18"/>
      <c r="L97" s="18"/>
      <c r="M97" s="18"/>
      <c r="N97" s="20"/>
    </row>
    <row r="98" spans="1:14" x14ac:dyDescent="0.2">
      <c r="A98" s="6" t="s">
        <v>202</v>
      </c>
      <c r="B98" s="7"/>
      <c r="C98" s="8"/>
      <c r="D98" s="9"/>
      <c r="E98" s="9"/>
      <c r="F98" s="8"/>
      <c r="G98" s="8"/>
      <c r="H98" s="8"/>
      <c r="I98" s="8"/>
      <c r="J98" s="8"/>
      <c r="K98" s="8"/>
      <c r="L98" s="8"/>
      <c r="M98" s="8"/>
      <c r="N98" s="10"/>
    </row>
    <row r="99" spans="1:14" x14ac:dyDescent="0.2">
      <c r="A99" s="6" t="s">
        <v>203</v>
      </c>
      <c r="B99" s="7" t="s">
        <v>6</v>
      </c>
      <c r="C99" s="8" t="s">
        <v>7</v>
      </c>
      <c r="D99" s="9" t="s">
        <v>8</v>
      </c>
      <c r="E99" s="9" t="s">
        <v>9</v>
      </c>
      <c r="F99" s="8" t="s">
        <v>10</v>
      </c>
      <c r="G99" s="8" t="s">
        <v>11</v>
      </c>
      <c r="H99" s="8" t="s">
        <v>12</v>
      </c>
      <c r="I99" s="8" t="s">
        <v>13</v>
      </c>
      <c r="J99" s="8" t="s">
        <v>14</v>
      </c>
      <c r="K99" s="8" t="s">
        <v>15</v>
      </c>
      <c r="L99" s="8" t="s">
        <v>16</v>
      </c>
      <c r="M99" s="8" t="s">
        <v>17</v>
      </c>
      <c r="N99" s="10" t="s">
        <v>18</v>
      </c>
    </row>
    <row r="100" spans="1:14" x14ac:dyDescent="0.2">
      <c r="A100" s="11" t="s">
        <v>185</v>
      </c>
      <c r="B100" s="12"/>
      <c r="C100" s="13"/>
      <c r="D100" s="14"/>
      <c r="E100" s="14"/>
      <c r="F100" s="13"/>
      <c r="G100" s="13"/>
      <c r="H100" s="13"/>
      <c r="I100" s="13"/>
      <c r="J100" s="13"/>
      <c r="K100" s="13"/>
      <c r="L100" s="13"/>
      <c r="M100" s="13"/>
      <c r="N100" s="15"/>
    </row>
    <row r="101" spans="1:14" x14ac:dyDescent="0.2">
      <c r="A101" s="16" t="s">
        <v>87</v>
      </c>
      <c r="B101" s="17"/>
      <c r="C101" s="18">
        <v>0</v>
      </c>
      <c r="D101" s="19">
        <v>0.5</v>
      </c>
      <c r="E101" s="19">
        <v>0</v>
      </c>
      <c r="F101" s="18">
        <v>127022</v>
      </c>
      <c r="G101" s="18">
        <v>0</v>
      </c>
      <c r="H101" s="18">
        <v>127022</v>
      </c>
      <c r="I101" s="18">
        <v>0</v>
      </c>
      <c r="J101" s="18">
        <v>44203</v>
      </c>
      <c r="K101" s="18">
        <v>1270</v>
      </c>
      <c r="L101" s="18">
        <v>0</v>
      </c>
      <c r="M101" s="18">
        <v>0</v>
      </c>
      <c r="N101" s="20">
        <v>171225</v>
      </c>
    </row>
    <row r="102" spans="1:14" x14ac:dyDescent="0.2">
      <c r="A102" s="16" t="s">
        <v>36</v>
      </c>
      <c r="B102" s="17"/>
      <c r="C102" s="18">
        <v>0</v>
      </c>
      <c r="D102" s="19">
        <v>-1.19</v>
      </c>
      <c r="E102" s="19">
        <v>0</v>
      </c>
      <c r="F102" s="18">
        <v>-605892</v>
      </c>
      <c r="G102" s="18">
        <v>0</v>
      </c>
      <c r="H102" s="18">
        <v>-605892</v>
      </c>
      <c r="I102" s="18">
        <v>0</v>
      </c>
      <c r="J102" s="18">
        <v>-210850</v>
      </c>
      <c r="K102" s="18">
        <v>-6059</v>
      </c>
      <c r="L102" s="18">
        <v>0</v>
      </c>
      <c r="M102" s="18">
        <v>0</v>
      </c>
      <c r="N102" s="20">
        <v>-816742</v>
      </c>
    </row>
    <row r="103" spans="1:14" x14ac:dyDescent="0.2">
      <c r="A103" s="16" t="s">
        <v>168</v>
      </c>
      <c r="B103" s="17"/>
      <c r="C103" s="18">
        <v>0</v>
      </c>
      <c r="D103" s="19">
        <v>0</v>
      </c>
      <c r="E103" s="19">
        <v>0</v>
      </c>
      <c r="F103" s="18">
        <v>0</v>
      </c>
      <c r="G103" s="18">
        <v>0</v>
      </c>
      <c r="H103" s="18">
        <v>0</v>
      </c>
      <c r="I103" s="18">
        <v>184500</v>
      </c>
      <c r="J103" s="18">
        <v>62361</v>
      </c>
      <c r="K103" s="18">
        <v>0</v>
      </c>
      <c r="L103" s="18">
        <v>0</v>
      </c>
      <c r="M103" s="18">
        <v>0</v>
      </c>
      <c r="N103" s="20">
        <v>246861</v>
      </c>
    </row>
    <row r="104" spans="1:14" x14ac:dyDescent="0.2">
      <c r="A104" s="16" t="s">
        <v>37</v>
      </c>
      <c r="B104" s="17"/>
      <c r="C104" s="18">
        <v>0</v>
      </c>
      <c r="D104" s="19">
        <v>0</v>
      </c>
      <c r="E104" s="19">
        <v>0</v>
      </c>
      <c r="F104" s="18">
        <v>0</v>
      </c>
      <c r="G104" s="18">
        <v>0</v>
      </c>
      <c r="H104" s="18">
        <v>0</v>
      </c>
      <c r="I104" s="18">
        <v>605892</v>
      </c>
      <c r="J104" s="18">
        <v>204791</v>
      </c>
      <c r="K104" s="18">
        <v>0</v>
      </c>
      <c r="L104" s="18">
        <v>0</v>
      </c>
      <c r="M104" s="18">
        <v>0</v>
      </c>
      <c r="N104" s="20">
        <v>810683</v>
      </c>
    </row>
    <row r="105" spans="1:14" x14ac:dyDescent="0.2">
      <c r="A105" s="16" t="s">
        <v>30</v>
      </c>
      <c r="B105" s="17">
        <v>7</v>
      </c>
      <c r="C105" s="18">
        <v>0</v>
      </c>
      <c r="D105" s="19">
        <v>0</v>
      </c>
      <c r="E105" s="19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64500</v>
      </c>
      <c r="N105" s="20">
        <v>64500</v>
      </c>
    </row>
    <row r="106" spans="1:14" x14ac:dyDescent="0.2">
      <c r="A106" s="16" t="s">
        <v>20</v>
      </c>
      <c r="B106" s="17">
        <v>8</v>
      </c>
      <c r="C106" s="18">
        <v>0</v>
      </c>
      <c r="D106" s="19">
        <v>0</v>
      </c>
      <c r="E106" s="19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3055000</v>
      </c>
      <c r="N106" s="20">
        <v>3055000</v>
      </c>
    </row>
    <row r="107" spans="1:14" x14ac:dyDescent="0.2">
      <c r="A107" s="16" t="s">
        <v>21</v>
      </c>
      <c r="B107" s="17">
        <v>544</v>
      </c>
      <c r="C107" s="18">
        <v>0</v>
      </c>
      <c r="D107" s="19">
        <v>0</v>
      </c>
      <c r="E107" s="19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2758000</v>
      </c>
      <c r="N107" s="20">
        <v>2758000</v>
      </c>
    </row>
    <row r="108" spans="1:14" x14ac:dyDescent="0.2">
      <c r="A108" s="16" t="s">
        <v>23</v>
      </c>
      <c r="B108" s="17"/>
      <c r="C108" s="18">
        <v>0</v>
      </c>
      <c r="D108" s="19">
        <v>0</v>
      </c>
      <c r="E108" s="19">
        <v>3.62</v>
      </c>
      <c r="F108" s="18">
        <v>0</v>
      </c>
      <c r="G108" s="18">
        <v>1538645</v>
      </c>
      <c r="H108" s="18">
        <v>1538645</v>
      </c>
      <c r="I108" s="18">
        <v>0</v>
      </c>
      <c r="J108" s="18">
        <v>535448</v>
      </c>
      <c r="K108" s="18">
        <v>15386</v>
      </c>
      <c r="L108" s="18">
        <v>0</v>
      </c>
      <c r="M108" s="18">
        <v>0</v>
      </c>
      <c r="N108" s="20">
        <v>2074093</v>
      </c>
    </row>
    <row r="109" spans="1:14" x14ac:dyDescent="0.2">
      <c r="A109" s="16" t="s">
        <v>64</v>
      </c>
      <c r="B109" s="17"/>
      <c r="C109" s="18">
        <v>0</v>
      </c>
      <c r="D109" s="19">
        <v>59.571599999999997</v>
      </c>
      <c r="E109" s="19">
        <v>7.44</v>
      </c>
      <c r="F109" s="18">
        <v>42569955</v>
      </c>
      <c r="G109" s="18">
        <v>2374224</v>
      </c>
      <c r="H109" s="18">
        <v>44944179</v>
      </c>
      <c r="I109" s="18">
        <v>0</v>
      </c>
      <c r="J109" s="18">
        <v>15640575</v>
      </c>
      <c r="K109" s="18">
        <v>449442</v>
      </c>
      <c r="L109" s="18">
        <v>509425</v>
      </c>
      <c r="M109" s="18">
        <v>0</v>
      </c>
      <c r="N109" s="20">
        <v>61094179</v>
      </c>
    </row>
    <row r="110" spans="1:14" x14ac:dyDescent="0.2">
      <c r="A110" s="16" t="s">
        <v>83</v>
      </c>
      <c r="B110" s="17"/>
      <c r="C110" s="18">
        <v>0</v>
      </c>
      <c r="D110" s="19">
        <v>0</v>
      </c>
      <c r="E110" s="19">
        <v>0</v>
      </c>
      <c r="F110" s="18">
        <v>12000</v>
      </c>
      <c r="G110" s="18">
        <v>0</v>
      </c>
      <c r="H110" s="18">
        <v>12000</v>
      </c>
      <c r="I110" s="18">
        <v>0</v>
      </c>
      <c r="J110" s="18">
        <v>4176</v>
      </c>
      <c r="K110" s="18">
        <v>120</v>
      </c>
      <c r="L110" s="18">
        <v>0</v>
      </c>
      <c r="M110" s="18">
        <v>0</v>
      </c>
      <c r="N110" s="20">
        <v>16176</v>
      </c>
    </row>
    <row r="111" spans="1:14" x14ac:dyDescent="0.2">
      <c r="A111" s="11" t="s">
        <v>24</v>
      </c>
      <c r="B111" s="12"/>
      <c r="C111" s="13">
        <f>SUM(C101:C110)</f>
        <v>0</v>
      </c>
      <c r="D111" s="14">
        <f>SUM(D101:D110)</f>
        <v>58.881599999999999</v>
      </c>
      <c r="E111" s="14">
        <f>SUM(E101:E110)</f>
        <v>11.06</v>
      </c>
      <c r="F111" s="13">
        <f>SUM(F101:F110)</f>
        <v>42103085</v>
      </c>
      <c r="G111" s="13">
        <f>SUM(G101:G110)</f>
        <v>3912869</v>
      </c>
      <c r="H111" s="13">
        <f>SUM(H101:H110)</f>
        <v>46015954</v>
      </c>
      <c r="I111" s="13">
        <f>SUM(I101:I110)</f>
        <v>790392</v>
      </c>
      <c r="J111" s="13">
        <f>SUM(J101:J110)</f>
        <v>16280704</v>
      </c>
      <c r="K111" s="13">
        <f>SUM(K101:K110)</f>
        <v>460159</v>
      </c>
      <c r="L111" s="13">
        <f>SUM(L101:L110)</f>
        <v>509425</v>
      </c>
      <c r="M111" s="13">
        <f>SUM(M101:M110)</f>
        <v>5877500</v>
      </c>
      <c r="N111" s="15">
        <f>SUM(N101:N110)</f>
        <v>69473975</v>
      </c>
    </row>
    <row r="112" spans="1:14" x14ac:dyDescent="0.2">
      <c r="A112" s="11" t="s">
        <v>25</v>
      </c>
      <c r="B112" s="12"/>
      <c r="C112" s="13"/>
      <c r="D112" s="14"/>
      <c r="E112" s="14"/>
      <c r="F112" s="13"/>
      <c r="G112" s="13"/>
      <c r="H112" s="13"/>
      <c r="I112" s="13"/>
      <c r="J112" s="13"/>
      <c r="K112" s="13"/>
      <c r="L112" s="13"/>
      <c r="M112" s="13"/>
      <c r="N112" s="15"/>
    </row>
    <row r="113" spans="1:14" x14ac:dyDescent="0.2">
      <c r="A113" s="16" t="s">
        <v>126</v>
      </c>
      <c r="B113" s="17"/>
      <c r="C113" s="18">
        <v>241</v>
      </c>
      <c r="D113" s="19">
        <v>0</v>
      </c>
      <c r="E113" s="19">
        <v>3.984</v>
      </c>
      <c r="F113" s="18">
        <v>0</v>
      </c>
      <c r="G113" s="18">
        <v>1224793</v>
      </c>
      <c r="H113" s="18">
        <v>1224793</v>
      </c>
      <c r="I113" s="18">
        <v>0</v>
      </c>
      <c r="J113" s="18">
        <v>426228</v>
      </c>
      <c r="K113" s="18">
        <v>12248</v>
      </c>
      <c r="L113" s="18">
        <v>14701</v>
      </c>
      <c r="M113" s="18">
        <v>0</v>
      </c>
      <c r="N113" s="20">
        <v>1665722</v>
      </c>
    </row>
    <row r="114" spans="1:14" x14ac:dyDescent="0.2">
      <c r="A114" s="16" t="s">
        <v>176</v>
      </c>
      <c r="B114" s="17"/>
      <c r="C114" s="18">
        <v>382</v>
      </c>
      <c r="D114" s="19">
        <v>0</v>
      </c>
      <c r="E114" s="19">
        <v>5.7218</v>
      </c>
      <c r="F114" s="18">
        <v>0</v>
      </c>
      <c r="G114" s="18">
        <v>1759042</v>
      </c>
      <c r="H114" s="18">
        <v>1759042</v>
      </c>
      <c r="I114" s="18">
        <v>0</v>
      </c>
      <c r="J114" s="18">
        <v>612146</v>
      </c>
      <c r="K114" s="18">
        <v>17590</v>
      </c>
      <c r="L114" s="18">
        <v>23302</v>
      </c>
      <c r="M114" s="18">
        <v>0</v>
      </c>
      <c r="N114" s="20">
        <v>2394490</v>
      </c>
    </row>
    <row r="115" spans="1:14" x14ac:dyDescent="0.2">
      <c r="A115" s="11" t="s">
        <v>24</v>
      </c>
      <c r="B115" s="12"/>
      <c r="C115" s="13">
        <f>SUM(C113:C114)</f>
        <v>623</v>
      </c>
      <c r="D115" s="14">
        <f>SUM(D113:D114)</f>
        <v>0</v>
      </c>
      <c r="E115" s="14">
        <f>SUM(E113:E114)</f>
        <v>9.7058</v>
      </c>
      <c r="F115" s="13">
        <f>SUM(F113:F114)</f>
        <v>0</v>
      </c>
      <c r="G115" s="13">
        <f>SUM(G113:G114)</f>
        <v>2983835</v>
      </c>
      <c r="H115" s="13">
        <f>SUM(H113:H114)</f>
        <v>2983835</v>
      </c>
      <c r="I115" s="13">
        <f>SUM(I113:I114)</f>
        <v>0</v>
      </c>
      <c r="J115" s="13">
        <f>SUM(J113:J114)</f>
        <v>1038374</v>
      </c>
      <c r="K115" s="13">
        <f>SUM(K113:K114)</f>
        <v>29838</v>
      </c>
      <c r="L115" s="13">
        <f>SUM(L113:L114)</f>
        <v>38003</v>
      </c>
      <c r="M115" s="13">
        <f>SUM(M113:M114)</f>
        <v>0</v>
      </c>
      <c r="N115" s="15">
        <f>SUM(N113:N114)</f>
        <v>4060212</v>
      </c>
    </row>
    <row r="116" spans="1:14" x14ac:dyDescent="0.2">
      <c r="A116" s="6" t="s">
        <v>204</v>
      </c>
      <c r="B116" s="7"/>
      <c r="C116" s="8">
        <f>C111+C115</f>
        <v>623</v>
      </c>
      <c r="D116" s="9">
        <f>D111+D115</f>
        <v>58.881599999999999</v>
      </c>
      <c r="E116" s="9">
        <f>E111+E115</f>
        <v>20.765799999999999</v>
      </c>
      <c r="F116" s="8">
        <f>F111+F115</f>
        <v>42103085</v>
      </c>
      <c r="G116" s="8">
        <f>G111+G115</f>
        <v>6896704</v>
      </c>
      <c r="H116" s="8">
        <f>H111+H115</f>
        <v>48999789</v>
      </c>
      <c r="I116" s="8">
        <f>I111+I115</f>
        <v>790392</v>
      </c>
      <c r="J116" s="8">
        <f>J111+J115</f>
        <v>17319078</v>
      </c>
      <c r="K116" s="8">
        <f>K111+K115</f>
        <v>489997</v>
      </c>
      <c r="L116" s="8">
        <f>L111+L115</f>
        <v>547428</v>
      </c>
      <c r="M116" s="8">
        <f>M111+M115</f>
        <v>5877500</v>
      </c>
      <c r="N116" s="10">
        <f>N111+N115</f>
        <v>73534187</v>
      </c>
    </row>
    <row r="117" spans="1:14" x14ac:dyDescent="0.2">
      <c r="A117" s="16"/>
      <c r="B117" s="17"/>
      <c r="C117" s="18"/>
      <c r="D117" s="19"/>
      <c r="E117" s="19"/>
      <c r="F117" s="18"/>
      <c r="G117" s="18"/>
      <c r="H117" s="18"/>
      <c r="I117" s="18"/>
      <c r="J117" s="18"/>
      <c r="K117" s="18"/>
      <c r="L117" s="18"/>
      <c r="M117" s="18"/>
      <c r="N117" s="20"/>
    </row>
    <row r="118" spans="1:14" x14ac:dyDescent="0.2">
      <c r="A118" s="6" t="s">
        <v>205</v>
      </c>
      <c r="B118" s="7"/>
      <c r="C118" s="8"/>
      <c r="D118" s="9"/>
      <c r="E118" s="9"/>
      <c r="F118" s="8"/>
      <c r="G118" s="8"/>
      <c r="H118" s="8"/>
      <c r="I118" s="8"/>
      <c r="J118" s="8"/>
      <c r="K118" s="8"/>
      <c r="L118" s="8"/>
      <c r="M118" s="8"/>
      <c r="N118" s="10"/>
    </row>
    <row r="119" spans="1:14" x14ac:dyDescent="0.2">
      <c r="A119" s="6" t="s">
        <v>206</v>
      </c>
      <c r="B119" s="7" t="s">
        <v>6</v>
      </c>
      <c r="C119" s="8" t="s">
        <v>7</v>
      </c>
      <c r="D119" s="9" t="s">
        <v>8</v>
      </c>
      <c r="E119" s="9" t="s">
        <v>9</v>
      </c>
      <c r="F119" s="8" t="s">
        <v>10</v>
      </c>
      <c r="G119" s="8" t="s">
        <v>11</v>
      </c>
      <c r="H119" s="8" t="s">
        <v>12</v>
      </c>
      <c r="I119" s="8" t="s">
        <v>13</v>
      </c>
      <c r="J119" s="8" t="s">
        <v>14</v>
      </c>
      <c r="K119" s="8" t="s">
        <v>15</v>
      </c>
      <c r="L119" s="8" t="s">
        <v>16</v>
      </c>
      <c r="M119" s="8" t="s">
        <v>17</v>
      </c>
      <c r="N119" s="10" t="s">
        <v>18</v>
      </c>
    </row>
    <row r="120" spans="1:14" x14ac:dyDescent="0.2">
      <c r="A120" s="11" t="s">
        <v>185</v>
      </c>
      <c r="B120" s="12"/>
      <c r="C120" s="13"/>
      <c r="D120" s="14"/>
      <c r="E120" s="14"/>
      <c r="F120" s="13"/>
      <c r="G120" s="13"/>
      <c r="H120" s="13"/>
      <c r="I120" s="13"/>
      <c r="J120" s="13"/>
      <c r="K120" s="13"/>
      <c r="L120" s="13"/>
      <c r="M120" s="13"/>
      <c r="N120" s="15"/>
    </row>
    <row r="121" spans="1:14" x14ac:dyDescent="0.2">
      <c r="A121" s="16" t="s">
        <v>87</v>
      </c>
      <c r="B121" s="17"/>
      <c r="C121" s="18">
        <v>0</v>
      </c>
      <c r="D121" s="19">
        <v>0.5</v>
      </c>
      <c r="E121" s="19">
        <v>0</v>
      </c>
      <c r="F121" s="18">
        <v>173223</v>
      </c>
      <c r="G121" s="18">
        <v>0</v>
      </c>
      <c r="H121" s="18">
        <v>173223</v>
      </c>
      <c r="I121" s="18">
        <v>0</v>
      </c>
      <c r="J121" s="18">
        <v>60281</v>
      </c>
      <c r="K121" s="18">
        <v>1732</v>
      </c>
      <c r="L121" s="18">
        <v>0</v>
      </c>
      <c r="M121" s="18">
        <v>0</v>
      </c>
      <c r="N121" s="20">
        <v>233504</v>
      </c>
    </row>
    <row r="122" spans="1:14" x14ac:dyDescent="0.2">
      <c r="A122" s="16" t="s">
        <v>36</v>
      </c>
      <c r="B122" s="17"/>
      <c r="C122" s="18">
        <v>0</v>
      </c>
      <c r="D122" s="19">
        <v>-0.17</v>
      </c>
      <c r="E122" s="19">
        <v>0</v>
      </c>
      <c r="F122" s="18">
        <v>-84000</v>
      </c>
      <c r="G122" s="18">
        <v>0</v>
      </c>
      <c r="H122" s="18">
        <v>-84000</v>
      </c>
      <c r="I122" s="18">
        <v>0</v>
      </c>
      <c r="J122" s="18">
        <v>-29232</v>
      </c>
      <c r="K122" s="18">
        <v>-840</v>
      </c>
      <c r="L122" s="18">
        <v>0</v>
      </c>
      <c r="M122" s="18">
        <v>0</v>
      </c>
      <c r="N122" s="20">
        <v>-113232</v>
      </c>
    </row>
    <row r="123" spans="1:14" x14ac:dyDescent="0.2">
      <c r="A123" s="16" t="s">
        <v>37</v>
      </c>
      <c r="B123" s="17"/>
      <c r="C123" s="18">
        <v>0</v>
      </c>
      <c r="D123" s="19">
        <v>0</v>
      </c>
      <c r="E123" s="19">
        <v>0</v>
      </c>
      <c r="F123" s="18">
        <v>0</v>
      </c>
      <c r="G123" s="18">
        <v>0</v>
      </c>
      <c r="H123" s="18">
        <v>0</v>
      </c>
      <c r="I123" s="18">
        <v>84000</v>
      </c>
      <c r="J123" s="18">
        <v>28392</v>
      </c>
      <c r="K123" s="18">
        <v>0</v>
      </c>
      <c r="L123" s="18">
        <v>0</v>
      </c>
      <c r="M123" s="18">
        <v>0</v>
      </c>
      <c r="N123" s="20">
        <v>112392</v>
      </c>
    </row>
    <row r="124" spans="1:14" x14ac:dyDescent="0.2">
      <c r="A124" s="16" t="s">
        <v>88</v>
      </c>
      <c r="B124" s="17"/>
      <c r="C124" s="18">
        <v>0</v>
      </c>
      <c r="D124" s="19">
        <v>0</v>
      </c>
      <c r="E124" s="19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1</v>
      </c>
      <c r="K124" s="18">
        <v>0</v>
      </c>
      <c r="L124" s="18">
        <v>0</v>
      </c>
      <c r="M124" s="18">
        <v>0</v>
      </c>
      <c r="N124" s="20">
        <v>1</v>
      </c>
    </row>
    <row r="125" spans="1:14" x14ac:dyDescent="0.2">
      <c r="A125" s="16" t="s">
        <v>30</v>
      </c>
      <c r="B125" s="17">
        <v>7</v>
      </c>
      <c r="C125" s="18">
        <v>0</v>
      </c>
      <c r="D125" s="19">
        <v>0</v>
      </c>
      <c r="E125" s="19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1313247</v>
      </c>
      <c r="N125" s="20">
        <v>1313247</v>
      </c>
    </row>
    <row r="126" spans="1:14" x14ac:dyDescent="0.2">
      <c r="A126" s="16" t="s">
        <v>20</v>
      </c>
      <c r="B126" s="17">
        <v>8</v>
      </c>
      <c r="C126" s="18">
        <v>0</v>
      </c>
      <c r="D126" s="19">
        <v>0</v>
      </c>
      <c r="E126" s="19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2294003</v>
      </c>
      <c r="N126" s="20">
        <v>2294003</v>
      </c>
    </row>
    <row r="127" spans="1:14" x14ac:dyDescent="0.2">
      <c r="A127" s="16" t="s">
        <v>21</v>
      </c>
      <c r="B127" s="17">
        <v>544</v>
      </c>
      <c r="C127" s="18">
        <v>0</v>
      </c>
      <c r="D127" s="19">
        <v>0</v>
      </c>
      <c r="E127" s="19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1600659</v>
      </c>
      <c r="N127" s="20">
        <v>1600659</v>
      </c>
    </row>
    <row r="128" spans="1:14" x14ac:dyDescent="0.2">
      <c r="A128" s="16" t="s">
        <v>23</v>
      </c>
      <c r="B128" s="17"/>
      <c r="C128" s="18">
        <v>0</v>
      </c>
      <c r="D128" s="19">
        <v>0</v>
      </c>
      <c r="E128" s="19">
        <v>3.04</v>
      </c>
      <c r="F128" s="18">
        <v>0</v>
      </c>
      <c r="G128" s="18">
        <v>1292122</v>
      </c>
      <c r="H128" s="18">
        <v>1292122</v>
      </c>
      <c r="I128" s="18">
        <v>0</v>
      </c>
      <c r="J128" s="18">
        <v>449658</v>
      </c>
      <c r="K128" s="18">
        <v>12921</v>
      </c>
      <c r="L128" s="18">
        <v>0</v>
      </c>
      <c r="M128" s="18">
        <v>0</v>
      </c>
      <c r="N128" s="20">
        <v>1741780</v>
      </c>
    </row>
    <row r="129" spans="1:14" x14ac:dyDescent="0.2">
      <c r="A129" s="16" t="s">
        <v>64</v>
      </c>
      <c r="B129" s="17"/>
      <c r="C129" s="18">
        <v>0</v>
      </c>
      <c r="D129" s="19">
        <v>36.372</v>
      </c>
      <c r="E129" s="19">
        <v>4.96</v>
      </c>
      <c r="F129" s="18">
        <v>24976648</v>
      </c>
      <c r="G129" s="18">
        <v>1582816</v>
      </c>
      <c r="H129" s="18">
        <v>26559464</v>
      </c>
      <c r="I129" s="18">
        <v>0</v>
      </c>
      <c r="J129" s="18">
        <v>9242694</v>
      </c>
      <c r="K129" s="18">
        <v>265595</v>
      </c>
      <c r="L129" s="18">
        <v>322980</v>
      </c>
      <c r="M129" s="18">
        <v>0</v>
      </c>
      <c r="N129" s="20">
        <v>36125138</v>
      </c>
    </row>
    <row r="130" spans="1:14" x14ac:dyDescent="0.2">
      <c r="A130" s="16" t="s">
        <v>83</v>
      </c>
      <c r="B130" s="17"/>
      <c r="C130" s="18">
        <v>0</v>
      </c>
      <c r="D130" s="19">
        <v>0</v>
      </c>
      <c r="E130" s="19">
        <v>0</v>
      </c>
      <c r="F130" s="18">
        <v>24000</v>
      </c>
      <c r="G130" s="18">
        <v>0</v>
      </c>
      <c r="H130" s="18">
        <v>24000</v>
      </c>
      <c r="I130" s="18">
        <v>0</v>
      </c>
      <c r="J130" s="18">
        <v>8352</v>
      </c>
      <c r="K130" s="18">
        <v>240</v>
      </c>
      <c r="L130" s="18">
        <v>4500</v>
      </c>
      <c r="M130" s="18">
        <v>0</v>
      </c>
      <c r="N130" s="20">
        <v>36852</v>
      </c>
    </row>
    <row r="131" spans="1:14" x14ac:dyDescent="0.2">
      <c r="A131" s="11" t="s">
        <v>24</v>
      </c>
      <c r="B131" s="12"/>
      <c r="C131" s="13">
        <f>SUM(C121:C130)</f>
        <v>0</v>
      </c>
      <c r="D131" s="14">
        <f>SUM(D121:D130)</f>
        <v>36.701999999999998</v>
      </c>
      <c r="E131" s="14">
        <f>SUM(E121:E130)</f>
        <v>8</v>
      </c>
      <c r="F131" s="13">
        <f>SUM(F121:F130)</f>
        <v>25089871</v>
      </c>
      <c r="G131" s="13">
        <f>SUM(G121:G130)</f>
        <v>2874938</v>
      </c>
      <c r="H131" s="13">
        <f>SUM(H121:H130)</f>
        <v>27964809</v>
      </c>
      <c r="I131" s="13">
        <f>SUM(I121:I130)</f>
        <v>84000</v>
      </c>
      <c r="J131" s="13">
        <f>SUM(J121:J130)</f>
        <v>9760146</v>
      </c>
      <c r="K131" s="13">
        <f>SUM(K121:K130)</f>
        <v>279648</v>
      </c>
      <c r="L131" s="13">
        <f>SUM(L121:L130)</f>
        <v>327480</v>
      </c>
      <c r="M131" s="13">
        <f>SUM(M121:M130)</f>
        <v>5207909</v>
      </c>
      <c r="N131" s="15">
        <f>SUM(N121:N130)</f>
        <v>43344344</v>
      </c>
    </row>
    <row r="132" spans="1:14" x14ac:dyDescent="0.2">
      <c r="A132" s="11" t="s">
        <v>25</v>
      </c>
      <c r="B132" s="12"/>
      <c r="C132" s="13"/>
      <c r="D132" s="14"/>
      <c r="E132" s="14"/>
      <c r="F132" s="13"/>
      <c r="G132" s="13"/>
      <c r="H132" s="13"/>
      <c r="I132" s="13"/>
      <c r="J132" s="13"/>
      <c r="K132" s="13"/>
      <c r="L132" s="13"/>
      <c r="M132" s="13"/>
      <c r="N132" s="15"/>
    </row>
    <row r="133" spans="1:14" x14ac:dyDescent="0.2">
      <c r="A133" s="16" t="s">
        <v>126</v>
      </c>
      <c r="B133" s="17"/>
      <c r="C133" s="18">
        <v>114</v>
      </c>
      <c r="D133" s="19">
        <v>0</v>
      </c>
      <c r="E133" s="19">
        <v>2.2206000000000001</v>
      </c>
      <c r="F133" s="18">
        <v>0</v>
      </c>
      <c r="G133" s="18">
        <v>682675</v>
      </c>
      <c r="H133" s="18">
        <v>682675</v>
      </c>
      <c r="I133" s="18">
        <v>0</v>
      </c>
      <c r="J133" s="18">
        <v>237571</v>
      </c>
      <c r="K133" s="18">
        <v>6827</v>
      </c>
      <c r="L133" s="18">
        <v>6954</v>
      </c>
      <c r="M133" s="18">
        <v>0</v>
      </c>
      <c r="N133" s="20">
        <v>927200</v>
      </c>
    </row>
    <row r="134" spans="1:14" x14ac:dyDescent="0.2">
      <c r="A134" s="16" t="s">
        <v>176</v>
      </c>
      <c r="B134" s="17"/>
      <c r="C134" s="18">
        <v>275</v>
      </c>
      <c r="D134" s="19">
        <v>0</v>
      </c>
      <c r="E134" s="19">
        <v>4.4196</v>
      </c>
      <c r="F134" s="18">
        <v>0</v>
      </c>
      <c r="G134" s="18">
        <v>1358709</v>
      </c>
      <c r="H134" s="18">
        <v>1358709</v>
      </c>
      <c r="I134" s="18">
        <v>0</v>
      </c>
      <c r="J134" s="18">
        <v>472831</v>
      </c>
      <c r="K134" s="18">
        <v>13587</v>
      </c>
      <c r="L134" s="18">
        <v>16775</v>
      </c>
      <c r="M134" s="18">
        <v>0</v>
      </c>
      <c r="N134" s="20">
        <v>1848315</v>
      </c>
    </row>
    <row r="135" spans="1:14" x14ac:dyDescent="0.2">
      <c r="A135" s="11" t="s">
        <v>24</v>
      </c>
      <c r="B135" s="12"/>
      <c r="C135" s="13">
        <f>SUM(C133:C134)</f>
        <v>389</v>
      </c>
      <c r="D135" s="14">
        <f>SUM(D133:D134)</f>
        <v>0</v>
      </c>
      <c r="E135" s="14">
        <f>SUM(E133:E134)</f>
        <v>6.6402000000000001</v>
      </c>
      <c r="F135" s="13">
        <f>SUM(F133:F134)</f>
        <v>0</v>
      </c>
      <c r="G135" s="13">
        <f>SUM(G133:G134)</f>
        <v>2041384</v>
      </c>
      <c r="H135" s="13">
        <f>SUM(H133:H134)</f>
        <v>2041384</v>
      </c>
      <c r="I135" s="13">
        <f>SUM(I133:I134)</f>
        <v>0</v>
      </c>
      <c r="J135" s="13">
        <f>SUM(J133:J134)</f>
        <v>710402</v>
      </c>
      <c r="K135" s="13">
        <f>SUM(K133:K134)</f>
        <v>20414</v>
      </c>
      <c r="L135" s="13">
        <f>SUM(L133:L134)</f>
        <v>23729</v>
      </c>
      <c r="M135" s="13">
        <f>SUM(M133:M134)</f>
        <v>0</v>
      </c>
      <c r="N135" s="15">
        <f>SUM(N133:N134)</f>
        <v>2775515</v>
      </c>
    </row>
    <row r="136" spans="1:14" x14ac:dyDescent="0.2">
      <c r="A136" s="6" t="s">
        <v>207</v>
      </c>
      <c r="B136" s="7"/>
      <c r="C136" s="8">
        <f>C131+C135</f>
        <v>389</v>
      </c>
      <c r="D136" s="9">
        <f>D131+D135</f>
        <v>36.701999999999998</v>
      </c>
      <c r="E136" s="9">
        <f>E131+E135</f>
        <v>14.6402</v>
      </c>
      <c r="F136" s="8">
        <f>F131+F135</f>
        <v>25089871</v>
      </c>
      <c r="G136" s="8">
        <f>G131+G135</f>
        <v>4916322</v>
      </c>
      <c r="H136" s="8">
        <f>H131+H135</f>
        <v>30006193</v>
      </c>
      <c r="I136" s="8">
        <f>I131+I135</f>
        <v>84000</v>
      </c>
      <c r="J136" s="8">
        <f>J131+J135</f>
        <v>10470548</v>
      </c>
      <c r="K136" s="8">
        <f>K131+K135</f>
        <v>300062</v>
      </c>
      <c r="L136" s="8">
        <f>L131+L135</f>
        <v>351209</v>
      </c>
      <c r="M136" s="8">
        <f>M131+M135</f>
        <v>5207909</v>
      </c>
      <c r="N136" s="10">
        <f>N131+N135</f>
        <v>46119859</v>
      </c>
    </row>
    <row r="137" spans="1:14" x14ac:dyDescent="0.2">
      <c r="A137" s="16"/>
      <c r="B137" s="17"/>
      <c r="C137" s="18"/>
      <c r="D137" s="19"/>
      <c r="E137" s="19"/>
      <c r="F137" s="18"/>
      <c r="G137" s="18"/>
      <c r="H137" s="18"/>
      <c r="I137" s="18"/>
      <c r="J137" s="18"/>
      <c r="K137" s="18"/>
      <c r="L137" s="18"/>
      <c r="M137" s="18"/>
      <c r="N137" s="20"/>
    </row>
    <row r="138" spans="1:14" x14ac:dyDescent="0.2">
      <c r="A138" s="6" t="s">
        <v>208</v>
      </c>
      <c r="B138" s="7"/>
      <c r="C138" s="8"/>
      <c r="D138" s="9"/>
      <c r="E138" s="9"/>
      <c r="F138" s="8"/>
      <c r="G138" s="8"/>
      <c r="H138" s="8"/>
      <c r="I138" s="8"/>
      <c r="J138" s="8"/>
      <c r="K138" s="8"/>
      <c r="L138" s="8"/>
      <c r="M138" s="8"/>
      <c r="N138" s="10"/>
    </row>
    <row r="139" spans="1:14" x14ac:dyDescent="0.2">
      <c r="A139" s="6" t="s">
        <v>209</v>
      </c>
      <c r="B139" s="7" t="s">
        <v>6</v>
      </c>
      <c r="C139" s="8" t="s">
        <v>7</v>
      </c>
      <c r="D139" s="9" t="s">
        <v>8</v>
      </c>
      <c r="E139" s="9" t="s">
        <v>9</v>
      </c>
      <c r="F139" s="8" t="s">
        <v>10</v>
      </c>
      <c r="G139" s="8" t="s">
        <v>11</v>
      </c>
      <c r="H139" s="8" t="s">
        <v>12</v>
      </c>
      <c r="I139" s="8" t="s">
        <v>13</v>
      </c>
      <c r="J139" s="8" t="s">
        <v>14</v>
      </c>
      <c r="K139" s="8" t="s">
        <v>15</v>
      </c>
      <c r="L139" s="8" t="s">
        <v>16</v>
      </c>
      <c r="M139" s="8" t="s">
        <v>17</v>
      </c>
      <c r="N139" s="10" t="s">
        <v>18</v>
      </c>
    </row>
    <row r="140" spans="1:14" x14ac:dyDescent="0.2">
      <c r="A140" s="11" t="s">
        <v>185</v>
      </c>
      <c r="B140" s="12"/>
      <c r="C140" s="13"/>
      <c r="D140" s="14"/>
      <c r="E140" s="14"/>
      <c r="F140" s="13"/>
      <c r="G140" s="13"/>
      <c r="H140" s="13"/>
      <c r="I140" s="13"/>
      <c r="J140" s="13"/>
      <c r="K140" s="13"/>
      <c r="L140" s="13"/>
      <c r="M140" s="13"/>
      <c r="N140" s="15"/>
    </row>
    <row r="141" spans="1:14" x14ac:dyDescent="0.2">
      <c r="A141" s="16" t="s">
        <v>30</v>
      </c>
      <c r="B141" s="17">
        <v>7</v>
      </c>
      <c r="C141" s="18">
        <v>0</v>
      </c>
      <c r="D141" s="19">
        <v>0</v>
      </c>
      <c r="E141" s="19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1005800</v>
      </c>
      <c r="N141" s="20">
        <v>1005800</v>
      </c>
    </row>
    <row r="142" spans="1:14" x14ac:dyDescent="0.2">
      <c r="A142" s="16" t="s">
        <v>20</v>
      </c>
      <c r="B142" s="17">
        <v>8</v>
      </c>
      <c r="C142" s="18">
        <v>0</v>
      </c>
      <c r="D142" s="19">
        <v>0</v>
      </c>
      <c r="E142" s="19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2292000</v>
      </c>
      <c r="N142" s="20">
        <v>2292000</v>
      </c>
    </row>
    <row r="143" spans="1:14" x14ac:dyDescent="0.2">
      <c r="A143" s="16" t="s">
        <v>21</v>
      </c>
      <c r="B143" s="17">
        <v>544</v>
      </c>
      <c r="C143" s="18">
        <v>0</v>
      </c>
      <c r="D143" s="19">
        <v>0</v>
      </c>
      <c r="E143" s="19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956706</v>
      </c>
      <c r="N143" s="20">
        <v>956706</v>
      </c>
    </row>
    <row r="144" spans="1:14" x14ac:dyDescent="0.2">
      <c r="A144" s="16" t="s">
        <v>23</v>
      </c>
      <c r="B144" s="17"/>
      <c r="C144" s="18">
        <v>0</v>
      </c>
      <c r="D144" s="19">
        <v>0</v>
      </c>
      <c r="E144" s="19">
        <v>2.63</v>
      </c>
      <c r="F144" s="18">
        <v>0</v>
      </c>
      <c r="G144" s="18">
        <v>1117855</v>
      </c>
      <c r="H144" s="18">
        <v>1117855</v>
      </c>
      <c r="I144" s="18">
        <v>0</v>
      </c>
      <c r="J144" s="18">
        <v>389014</v>
      </c>
      <c r="K144" s="18">
        <v>11179</v>
      </c>
      <c r="L144" s="18">
        <v>0</v>
      </c>
      <c r="M144" s="18">
        <v>0</v>
      </c>
      <c r="N144" s="20">
        <v>1506869</v>
      </c>
    </row>
    <row r="145" spans="1:14" x14ac:dyDescent="0.2">
      <c r="A145" s="16" t="s">
        <v>64</v>
      </c>
      <c r="B145" s="17"/>
      <c r="C145" s="18">
        <v>0</v>
      </c>
      <c r="D145" s="19">
        <v>27.4756</v>
      </c>
      <c r="E145" s="19">
        <v>3.72</v>
      </c>
      <c r="F145" s="18">
        <v>18575964</v>
      </c>
      <c r="G145" s="18">
        <v>1187112</v>
      </c>
      <c r="H145" s="18">
        <v>19763076</v>
      </c>
      <c r="I145" s="18">
        <v>0</v>
      </c>
      <c r="J145" s="18">
        <v>6877550</v>
      </c>
      <c r="K145" s="18">
        <v>197630</v>
      </c>
      <c r="L145" s="18">
        <v>257780</v>
      </c>
      <c r="M145" s="18">
        <v>0</v>
      </c>
      <c r="N145" s="20">
        <v>26898406</v>
      </c>
    </row>
    <row r="146" spans="1:14" x14ac:dyDescent="0.2">
      <c r="A146" s="16" t="s">
        <v>83</v>
      </c>
      <c r="B146" s="17"/>
      <c r="C146" s="18">
        <v>0</v>
      </c>
      <c r="D146" s="19">
        <v>0</v>
      </c>
      <c r="E146" s="19">
        <v>0</v>
      </c>
      <c r="F146" s="18">
        <v>24000</v>
      </c>
      <c r="G146" s="18">
        <v>0</v>
      </c>
      <c r="H146" s="18">
        <v>24000</v>
      </c>
      <c r="I146" s="18">
        <v>0</v>
      </c>
      <c r="J146" s="18">
        <v>8352</v>
      </c>
      <c r="K146" s="18">
        <v>240</v>
      </c>
      <c r="L146" s="18">
        <v>4500</v>
      </c>
      <c r="M146" s="18">
        <v>0</v>
      </c>
      <c r="N146" s="20">
        <v>36852</v>
      </c>
    </row>
    <row r="147" spans="1:14" x14ac:dyDescent="0.2">
      <c r="A147" s="11" t="s">
        <v>24</v>
      </c>
      <c r="B147" s="12"/>
      <c r="C147" s="13">
        <f>SUM(C141:C146)</f>
        <v>0</v>
      </c>
      <c r="D147" s="14">
        <f>SUM(D141:D146)</f>
        <v>27.4756</v>
      </c>
      <c r="E147" s="14">
        <f>SUM(E141:E146)</f>
        <v>6.35</v>
      </c>
      <c r="F147" s="13">
        <f>SUM(F141:F146)</f>
        <v>18599964</v>
      </c>
      <c r="G147" s="13">
        <f>SUM(G141:G146)</f>
        <v>2304967</v>
      </c>
      <c r="H147" s="13">
        <f>SUM(H141:H146)</f>
        <v>20904931</v>
      </c>
      <c r="I147" s="13">
        <f>SUM(I141:I146)</f>
        <v>0</v>
      </c>
      <c r="J147" s="13">
        <f>SUM(J141:J146)</f>
        <v>7274916</v>
      </c>
      <c r="K147" s="13">
        <f>SUM(K141:K146)</f>
        <v>209049</v>
      </c>
      <c r="L147" s="13">
        <f>SUM(L141:L146)</f>
        <v>262280</v>
      </c>
      <c r="M147" s="13">
        <f>SUM(M141:M146)</f>
        <v>4254506</v>
      </c>
      <c r="N147" s="15">
        <f>SUM(N141:N146)</f>
        <v>32696633</v>
      </c>
    </row>
    <row r="148" spans="1:14" x14ac:dyDescent="0.2">
      <c r="A148" s="6" t="s">
        <v>210</v>
      </c>
      <c r="B148" s="7"/>
      <c r="C148" s="8">
        <f>C147</f>
        <v>0</v>
      </c>
      <c r="D148" s="9">
        <f>D147</f>
        <v>27.4756</v>
      </c>
      <c r="E148" s="9">
        <f>E147</f>
        <v>6.35</v>
      </c>
      <c r="F148" s="8">
        <f>F147</f>
        <v>18599964</v>
      </c>
      <c r="G148" s="8">
        <f>G147</f>
        <v>2304967</v>
      </c>
      <c r="H148" s="8">
        <f>H147</f>
        <v>20904931</v>
      </c>
      <c r="I148" s="8">
        <f>I147</f>
        <v>0</v>
      </c>
      <c r="J148" s="8">
        <f>J147</f>
        <v>7274916</v>
      </c>
      <c r="K148" s="8">
        <f>K147</f>
        <v>209049</v>
      </c>
      <c r="L148" s="8">
        <f>L147</f>
        <v>262280</v>
      </c>
      <c r="M148" s="8">
        <f>M147</f>
        <v>4254506</v>
      </c>
      <c r="N148" s="10">
        <f>N147</f>
        <v>32696633</v>
      </c>
    </row>
    <row r="149" spans="1:14" x14ac:dyDescent="0.2">
      <c r="A149" s="16"/>
      <c r="B149" s="17"/>
      <c r="C149" s="18"/>
      <c r="D149" s="19"/>
      <c r="E149" s="19"/>
      <c r="F149" s="18"/>
      <c r="G149" s="18"/>
      <c r="H149" s="18"/>
      <c r="I149" s="18"/>
      <c r="J149" s="18"/>
      <c r="K149" s="18"/>
      <c r="L149" s="18"/>
      <c r="M149" s="18"/>
      <c r="N149" s="20"/>
    </row>
    <row r="150" spans="1:14" x14ac:dyDescent="0.2">
      <c r="A150" s="6" t="s">
        <v>211</v>
      </c>
      <c r="B150" s="7"/>
      <c r="C150" s="8"/>
      <c r="D150" s="9"/>
      <c r="E150" s="9"/>
      <c r="F150" s="8"/>
      <c r="G150" s="8"/>
      <c r="H150" s="8"/>
      <c r="I150" s="8"/>
      <c r="J150" s="8"/>
      <c r="K150" s="8"/>
      <c r="L150" s="8"/>
      <c r="M150" s="8"/>
      <c r="N150" s="10"/>
    </row>
    <row r="151" spans="1:14" x14ac:dyDescent="0.2">
      <c r="A151" s="6" t="s">
        <v>212</v>
      </c>
      <c r="B151" s="7" t="s">
        <v>6</v>
      </c>
      <c r="C151" s="8" t="s">
        <v>7</v>
      </c>
      <c r="D151" s="9" t="s">
        <v>8</v>
      </c>
      <c r="E151" s="9" t="s">
        <v>9</v>
      </c>
      <c r="F151" s="8" t="s">
        <v>10</v>
      </c>
      <c r="G151" s="8" t="s">
        <v>11</v>
      </c>
      <c r="H151" s="8" t="s">
        <v>12</v>
      </c>
      <c r="I151" s="8" t="s">
        <v>13</v>
      </c>
      <c r="J151" s="8" t="s">
        <v>14</v>
      </c>
      <c r="K151" s="8" t="s">
        <v>15</v>
      </c>
      <c r="L151" s="8" t="s">
        <v>16</v>
      </c>
      <c r="M151" s="8" t="s">
        <v>17</v>
      </c>
      <c r="N151" s="10" t="s">
        <v>18</v>
      </c>
    </row>
    <row r="152" spans="1:14" x14ac:dyDescent="0.2">
      <c r="A152" s="11" t="s">
        <v>185</v>
      </c>
      <c r="B152" s="12"/>
      <c r="C152" s="13"/>
      <c r="D152" s="14"/>
      <c r="E152" s="14"/>
      <c r="F152" s="13"/>
      <c r="G152" s="13"/>
      <c r="H152" s="13"/>
      <c r="I152" s="13"/>
      <c r="J152" s="13"/>
      <c r="K152" s="13"/>
      <c r="L152" s="13"/>
      <c r="M152" s="13"/>
      <c r="N152" s="15"/>
    </row>
    <row r="153" spans="1:14" x14ac:dyDescent="0.2">
      <c r="A153" s="16" t="s">
        <v>36</v>
      </c>
      <c r="B153" s="17"/>
      <c r="C153" s="18">
        <v>0</v>
      </c>
      <c r="D153" s="19">
        <v>-0.15</v>
      </c>
      <c r="E153" s="19">
        <v>0</v>
      </c>
      <c r="F153" s="18">
        <v>-100800</v>
      </c>
      <c r="G153" s="18">
        <v>0</v>
      </c>
      <c r="H153" s="18">
        <v>-100800</v>
      </c>
      <c r="I153" s="18">
        <v>0</v>
      </c>
      <c r="J153" s="18">
        <v>-35078</v>
      </c>
      <c r="K153" s="18">
        <v>-1008</v>
      </c>
      <c r="L153" s="18">
        <v>0</v>
      </c>
      <c r="M153" s="18">
        <v>0</v>
      </c>
      <c r="N153" s="20">
        <v>-135878</v>
      </c>
    </row>
    <row r="154" spans="1:14" x14ac:dyDescent="0.2">
      <c r="A154" s="16" t="s">
        <v>37</v>
      </c>
      <c r="B154" s="17"/>
      <c r="C154" s="18">
        <v>0</v>
      </c>
      <c r="D154" s="19">
        <v>0</v>
      </c>
      <c r="E154" s="19">
        <v>0</v>
      </c>
      <c r="F154" s="18">
        <v>0</v>
      </c>
      <c r="G154" s="18">
        <v>0</v>
      </c>
      <c r="H154" s="18">
        <v>0</v>
      </c>
      <c r="I154" s="18">
        <v>100800</v>
      </c>
      <c r="J154" s="18">
        <v>34070</v>
      </c>
      <c r="K154" s="18">
        <v>0</v>
      </c>
      <c r="L154" s="18">
        <v>0</v>
      </c>
      <c r="M154" s="18">
        <v>0</v>
      </c>
      <c r="N154" s="20">
        <v>134870</v>
      </c>
    </row>
    <row r="155" spans="1:14" x14ac:dyDescent="0.2">
      <c r="A155" s="16" t="s">
        <v>20</v>
      </c>
      <c r="B155" s="17">
        <v>8</v>
      </c>
      <c r="C155" s="18">
        <v>0</v>
      </c>
      <c r="D155" s="19">
        <v>0</v>
      </c>
      <c r="E155" s="19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4208000</v>
      </c>
      <c r="N155" s="20">
        <v>4208000</v>
      </c>
    </row>
    <row r="156" spans="1:14" x14ac:dyDescent="0.2">
      <c r="A156" s="16" t="s">
        <v>21</v>
      </c>
      <c r="B156" s="17">
        <v>544</v>
      </c>
      <c r="C156" s="18">
        <v>0</v>
      </c>
      <c r="D156" s="19">
        <v>0</v>
      </c>
      <c r="E156" s="19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2128774</v>
      </c>
      <c r="N156" s="20">
        <v>2128774</v>
      </c>
    </row>
    <row r="157" spans="1:14" x14ac:dyDescent="0.2">
      <c r="A157" s="16" t="s">
        <v>23</v>
      </c>
      <c r="B157" s="17"/>
      <c r="C157" s="18">
        <v>0</v>
      </c>
      <c r="D157" s="19">
        <v>0</v>
      </c>
      <c r="E157" s="19">
        <v>3.04</v>
      </c>
      <c r="F157" s="18">
        <v>0</v>
      </c>
      <c r="G157" s="18">
        <v>1292122</v>
      </c>
      <c r="H157" s="18">
        <v>1292122</v>
      </c>
      <c r="I157" s="18">
        <v>0</v>
      </c>
      <c r="J157" s="18">
        <v>449658</v>
      </c>
      <c r="K157" s="18">
        <v>12921</v>
      </c>
      <c r="L157" s="18">
        <v>0</v>
      </c>
      <c r="M157" s="18">
        <v>0</v>
      </c>
      <c r="N157" s="20">
        <v>1741780</v>
      </c>
    </row>
    <row r="158" spans="1:14" x14ac:dyDescent="0.2">
      <c r="A158" s="16" t="s">
        <v>64</v>
      </c>
      <c r="B158" s="17"/>
      <c r="C158" s="18">
        <v>0</v>
      </c>
      <c r="D158" s="19">
        <v>36.252800000000001</v>
      </c>
      <c r="E158" s="19">
        <v>4.96</v>
      </c>
      <c r="F158" s="18">
        <v>27908032</v>
      </c>
      <c r="G158" s="18">
        <v>1582816</v>
      </c>
      <c r="H158" s="18">
        <v>29490848</v>
      </c>
      <c r="I158" s="18">
        <v>0</v>
      </c>
      <c r="J158" s="18">
        <v>10262816</v>
      </c>
      <c r="K158" s="18">
        <v>294909</v>
      </c>
      <c r="L158" s="18">
        <v>365730</v>
      </c>
      <c r="M158" s="18">
        <v>0</v>
      </c>
      <c r="N158" s="20">
        <v>40119394</v>
      </c>
    </row>
    <row r="159" spans="1:14" x14ac:dyDescent="0.2">
      <c r="A159" s="11" t="s">
        <v>24</v>
      </c>
      <c r="B159" s="12"/>
      <c r="C159" s="13">
        <f>SUM(C153:C158)</f>
        <v>0</v>
      </c>
      <c r="D159" s="14">
        <f>SUM(D153:D158)</f>
        <v>36.102800000000002</v>
      </c>
      <c r="E159" s="14">
        <f>SUM(E153:E158)</f>
        <v>8</v>
      </c>
      <c r="F159" s="13">
        <f>SUM(F153:F158)</f>
        <v>27807232</v>
      </c>
      <c r="G159" s="13">
        <f>SUM(G153:G158)</f>
        <v>2874938</v>
      </c>
      <c r="H159" s="13">
        <f>SUM(H153:H158)</f>
        <v>30682170</v>
      </c>
      <c r="I159" s="13">
        <f>SUM(I153:I158)</f>
        <v>100800</v>
      </c>
      <c r="J159" s="13">
        <f>SUM(J153:J158)</f>
        <v>10711466</v>
      </c>
      <c r="K159" s="13">
        <f>SUM(K153:K158)</f>
        <v>306822</v>
      </c>
      <c r="L159" s="13">
        <f>SUM(L153:L158)</f>
        <v>365730</v>
      </c>
      <c r="M159" s="13">
        <f>SUM(M153:M158)</f>
        <v>6336774</v>
      </c>
      <c r="N159" s="15">
        <f>SUM(N153:N158)</f>
        <v>48196940</v>
      </c>
    </row>
    <row r="160" spans="1:14" x14ac:dyDescent="0.2">
      <c r="A160" s="11" t="s">
        <v>25</v>
      </c>
      <c r="B160" s="12"/>
      <c r="C160" s="13"/>
      <c r="D160" s="14"/>
      <c r="E160" s="14"/>
      <c r="F160" s="13"/>
      <c r="G160" s="13"/>
      <c r="H160" s="13"/>
      <c r="I160" s="13"/>
      <c r="J160" s="13"/>
      <c r="K160" s="13"/>
      <c r="L160" s="13"/>
      <c r="M160" s="13"/>
      <c r="N160" s="15"/>
    </row>
    <row r="161" spans="1:14" x14ac:dyDescent="0.2">
      <c r="A161" s="16" t="s">
        <v>126</v>
      </c>
      <c r="B161" s="17"/>
      <c r="C161" s="18">
        <v>128</v>
      </c>
      <c r="D161" s="19">
        <v>0</v>
      </c>
      <c r="E161" s="19">
        <v>2.4289999999999998</v>
      </c>
      <c r="F161" s="18">
        <v>0</v>
      </c>
      <c r="G161" s="18">
        <v>746743</v>
      </c>
      <c r="H161" s="18">
        <v>746743</v>
      </c>
      <c r="I161" s="18">
        <v>0</v>
      </c>
      <c r="J161" s="18">
        <v>259866</v>
      </c>
      <c r="K161" s="18">
        <v>7467</v>
      </c>
      <c r="L161" s="18">
        <v>7808</v>
      </c>
      <c r="M161" s="18">
        <v>0</v>
      </c>
      <c r="N161" s="20">
        <v>1014417</v>
      </c>
    </row>
    <row r="162" spans="1:14" x14ac:dyDescent="0.2">
      <c r="A162" s="16" t="s">
        <v>176</v>
      </c>
      <c r="B162" s="17"/>
      <c r="C162" s="18">
        <v>371</v>
      </c>
      <c r="D162" s="19">
        <v>0</v>
      </c>
      <c r="E162" s="19">
        <v>5.5921000000000003</v>
      </c>
      <c r="F162" s="18">
        <v>0</v>
      </c>
      <c r="G162" s="18">
        <v>1719168</v>
      </c>
      <c r="H162" s="18">
        <v>1719168</v>
      </c>
      <c r="I162" s="18">
        <v>0</v>
      </c>
      <c r="J162" s="18">
        <v>598271</v>
      </c>
      <c r="K162" s="18">
        <v>17192</v>
      </c>
      <c r="L162" s="18">
        <v>22631</v>
      </c>
      <c r="M162" s="18">
        <v>0</v>
      </c>
      <c r="N162" s="20">
        <v>2340070</v>
      </c>
    </row>
    <row r="163" spans="1:14" x14ac:dyDescent="0.2">
      <c r="A163" s="11" t="s">
        <v>24</v>
      </c>
      <c r="B163" s="12"/>
      <c r="C163" s="13">
        <f>SUM(C161:C162)</f>
        <v>499</v>
      </c>
      <c r="D163" s="14">
        <f>SUM(D161:D162)</f>
        <v>0</v>
      </c>
      <c r="E163" s="14">
        <f>SUM(E161:E162)</f>
        <v>8.0211000000000006</v>
      </c>
      <c r="F163" s="13">
        <f>SUM(F161:F162)</f>
        <v>0</v>
      </c>
      <c r="G163" s="13">
        <f>SUM(G161:G162)</f>
        <v>2465911</v>
      </c>
      <c r="H163" s="13">
        <f>SUM(H161:H162)</f>
        <v>2465911</v>
      </c>
      <c r="I163" s="13">
        <f>SUM(I161:I162)</f>
        <v>0</v>
      </c>
      <c r="J163" s="13">
        <f>SUM(J161:J162)</f>
        <v>858137</v>
      </c>
      <c r="K163" s="13">
        <f>SUM(K161:K162)</f>
        <v>24659</v>
      </c>
      <c r="L163" s="13">
        <f>SUM(L161:L162)</f>
        <v>30439</v>
      </c>
      <c r="M163" s="13">
        <f>SUM(M161:M162)</f>
        <v>0</v>
      </c>
      <c r="N163" s="15">
        <f>SUM(N161:N162)</f>
        <v>3354487</v>
      </c>
    </row>
    <row r="164" spans="1:14" x14ac:dyDescent="0.2">
      <c r="A164" s="6" t="s">
        <v>213</v>
      </c>
      <c r="B164" s="7"/>
      <c r="C164" s="8">
        <f>C159+C163</f>
        <v>499</v>
      </c>
      <c r="D164" s="9">
        <f>D159+D163</f>
        <v>36.102800000000002</v>
      </c>
      <c r="E164" s="9">
        <f>E159+E163</f>
        <v>16.021100000000001</v>
      </c>
      <c r="F164" s="8">
        <f>F159+F163</f>
        <v>27807232</v>
      </c>
      <c r="G164" s="8">
        <f>G159+G163</f>
        <v>5340849</v>
      </c>
      <c r="H164" s="8">
        <f>H159+H163</f>
        <v>33148081</v>
      </c>
      <c r="I164" s="8">
        <f>I159+I163</f>
        <v>100800</v>
      </c>
      <c r="J164" s="8">
        <f>J159+J163</f>
        <v>11569603</v>
      </c>
      <c r="K164" s="8">
        <f>K159+K163</f>
        <v>331481</v>
      </c>
      <c r="L164" s="8">
        <f>L159+L163</f>
        <v>396169</v>
      </c>
      <c r="M164" s="8">
        <f>M159+M163</f>
        <v>6336774</v>
      </c>
      <c r="N164" s="10">
        <f>N159+N163</f>
        <v>51551427</v>
      </c>
    </row>
    <row r="165" spans="1:14" x14ac:dyDescent="0.2">
      <c r="A165" s="16"/>
      <c r="B165" s="17"/>
      <c r="C165" s="18"/>
      <c r="D165" s="19"/>
      <c r="E165" s="19"/>
      <c r="F165" s="18"/>
      <c r="G165" s="18"/>
      <c r="H165" s="18"/>
      <c r="I165" s="18"/>
      <c r="J165" s="18"/>
      <c r="K165" s="18"/>
      <c r="L165" s="18"/>
      <c r="M165" s="18"/>
      <c r="N165" s="20"/>
    </row>
    <row r="166" spans="1:14" x14ac:dyDescent="0.2">
      <c r="A166" s="6" t="s">
        <v>214</v>
      </c>
      <c r="B166" s="7"/>
      <c r="C166" s="8"/>
      <c r="D166" s="9"/>
      <c r="E166" s="9"/>
      <c r="F166" s="8"/>
      <c r="G166" s="8"/>
      <c r="H166" s="8"/>
      <c r="I166" s="8"/>
      <c r="J166" s="8"/>
      <c r="K166" s="8"/>
      <c r="L166" s="8"/>
      <c r="M166" s="8"/>
      <c r="N166" s="10"/>
    </row>
    <row r="167" spans="1:14" x14ac:dyDescent="0.2">
      <c r="A167" s="6" t="s">
        <v>215</v>
      </c>
      <c r="B167" s="7" t="s">
        <v>6</v>
      </c>
      <c r="C167" s="8" t="s">
        <v>7</v>
      </c>
      <c r="D167" s="9" t="s">
        <v>8</v>
      </c>
      <c r="E167" s="9" t="s">
        <v>9</v>
      </c>
      <c r="F167" s="8" t="s">
        <v>10</v>
      </c>
      <c r="G167" s="8" t="s">
        <v>11</v>
      </c>
      <c r="H167" s="8" t="s">
        <v>12</v>
      </c>
      <c r="I167" s="8" t="s">
        <v>13</v>
      </c>
      <c r="J167" s="8" t="s">
        <v>14</v>
      </c>
      <c r="K167" s="8" t="s">
        <v>15</v>
      </c>
      <c r="L167" s="8" t="s">
        <v>16</v>
      </c>
      <c r="M167" s="8" t="s">
        <v>17</v>
      </c>
      <c r="N167" s="10" t="s">
        <v>18</v>
      </c>
    </row>
    <row r="168" spans="1:14" x14ac:dyDescent="0.2">
      <c r="A168" s="11" t="s">
        <v>185</v>
      </c>
      <c r="B168" s="12"/>
      <c r="C168" s="13"/>
      <c r="D168" s="14"/>
      <c r="E168" s="14"/>
      <c r="F168" s="13"/>
      <c r="G168" s="13"/>
      <c r="H168" s="13"/>
      <c r="I168" s="13"/>
      <c r="J168" s="13"/>
      <c r="K168" s="13"/>
      <c r="L168" s="13"/>
      <c r="M168" s="13"/>
      <c r="N168" s="15"/>
    </row>
    <row r="169" spans="1:14" x14ac:dyDescent="0.2">
      <c r="A169" s="16" t="s">
        <v>87</v>
      </c>
      <c r="B169" s="17"/>
      <c r="C169" s="18">
        <v>0</v>
      </c>
      <c r="D169" s="19">
        <v>0.15</v>
      </c>
      <c r="E169" s="19">
        <v>0</v>
      </c>
      <c r="F169" s="18">
        <v>69409</v>
      </c>
      <c r="G169" s="18">
        <v>0</v>
      </c>
      <c r="H169" s="18">
        <v>69409</v>
      </c>
      <c r="I169" s="18">
        <v>0</v>
      </c>
      <c r="J169" s="18">
        <v>24154</v>
      </c>
      <c r="K169" s="18">
        <v>694</v>
      </c>
      <c r="L169" s="18">
        <v>0</v>
      </c>
      <c r="M169" s="18">
        <v>0</v>
      </c>
      <c r="N169" s="20">
        <v>93563</v>
      </c>
    </row>
    <row r="170" spans="1:14" x14ac:dyDescent="0.2">
      <c r="A170" s="16" t="s">
        <v>36</v>
      </c>
      <c r="B170" s="17"/>
      <c r="C170" s="18">
        <v>0</v>
      </c>
      <c r="D170" s="19">
        <v>-0.34</v>
      </c>
      <c r="E170" s="19">
        <v>0</v>
      </c>
      <c r="F170" s="18">
        <v>-168000</v>
      </c>
      <c r="G170" s="18">
        <v>0</v>
      </c>
      <c r="H170" s="18">
        <v>-168000</v>
      </c>
      <c r="I170" s="18">
        <v>0</v>
      </c>
      <c r="J170" s="18">
        <v>-58464</v>
      </c>
      <c r="K170" s="18">
        <v>-1680</v>
      </c>
      <c r="L170" s="18">
        <v>0</v>
      </c>
      <c r="M170" s="18">
        <v>0</v>
      </c>
      <c r="N170" s="20">
        <v>-226464</v>
      </c>
    </row>
    <row r="171" spans="1:14" x14ac:dyDescent="0.2">
      <c r="A171" s="16" t="s">
        <v>37</v>
      </c>
      <c r="B171" s="17"/>
      <c r="C171" s="18">
        <v>0</v>
      </c>
      <c r="D171" s="19">
        <v>0</v>
      </c>
      <c r="E171" s="19">
        <v>0</v>
      </c>
      <c r="F171" s="18">
        <v>0</v>
      </c>
      <c r="G171" s="18">
        <v>0</v>
      </c>
      <c r="H171" s="18">
        <v>0</v>
      </c>
      <c r="I171" s="18">
        <v>168000</v>
      </c>
      <c r="J171" s="18">
        <v>56784</v>
      </c>
      <c r="K171" s="18">
        <v>0</v>
      </c>
      <c r="L171" s="18">
        <v>0</v>
      </c>
      <c r="M171" s="18">
        <v>0</v>
      </c>
      <c r="N171" s="20">
        <v>224784</v>
      </c>
    </row>
    <row r="172" spans="1:14" x14ac:dyDescent="0.2">
      <c r="A172" s="16" t="s">
        <v>30</v>
      </c>
      <c r="B172" s="17">
        <v>7</v>
      </c>
      <c r="C172" s="18">
        <v>0</v>
      </c>
      <c r="D172" s="19">
        <v>0</v>
      </c>
      <c r="E172" s="19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298750</v>
      </c>
      <c r="N172" s="20">
        <v>298750</v>
      </c>
    </row>
    <row r="173" spans="1:14" x14ac:dyDescent="0.2">
      <c r="A173" s="16" t="s">
        <v>20</v>
      </c>
      <c r="B173" s="17">
        <v>8</v>
      </c>
      <c r="C173" s="18">
        <v>0</v>
      </c>
      <c r="D173" s="19">
        <v>0</v>
      </c>
      <c r="E173" s="19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2426000</v>
      </c>
      <c r="N173" s="20">
        <v>2426000</v>
      </c>
    </row>
    <row r="174" spans="1:14" x14ac:dyDescent="0.2">
      <c r="A174" s="16" t="s">
        <v>21</v>
      </c>
      <c r="B174" s="17">
        <v>544</v>
      </c>
      <c r="C174" s="18">
        <v>0</v>
      </c>
      <c r="D174" s="19">
        <v>0</v>
      </c>
      <c r="E174" s="19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1134199</v>
      </c>
      <c r="N174" s="20">
        <v>1134199</v>
      </c>
    </row>
    <row r="175" spans="1:14" x14ac:dyDescent="0.2">
      <c r="A175" s="16" t="s">
        <v>23</v>
      </c>
      <c r="B175" s="17"/>
      <c r="C175" s="18">
        <v>0</v>
      </c>
      <c r="D175" s="19">
        <v>0</v>
      </c>
      <c r="E175" s="19">
        <v>3.43</v>
      </c>
      <c r="F175" s="18">
        <v>0</v>
      </c>
      <c r="G175" s="18">
        <v>1457887</v>
      </c>
      <c r="H175" s="18">
        <v>1457887</v>
      </c>
      <c r="I175" s="18">
        <v>0</v>
      </c>
      <c r="J175" s="18">
        <v>507345</v>
      </c>
      <c r="K175" s="18">
        <v>14579</v>
      </c>
      <c r="L175" s="18">
        <v>0</v>
      </c>
      <c r="M175" s="18">
        <v>0</v>
      </c>
      <c r="N175" s="20">
        <v>1965232</v>
      </c>
    </row>
    <row r="176" spans="1:14" x14ac:dyDescent="0.2">
      <c r="A176" s="16" t="s">
        <v>64</v>
      </c>
      <c r="B176" s="17"/>
      <c r="C176" s="18">
        <v>0</v>
      </c>
      <c r="D176" s="19">
        <v>48.8596</v>
      </c>
      <c r="E176" s="19">
        <v>4.83</v>
      </c>
      <c r="F176" s="18">
        <v>31921236</v>
      </c>
      <c r="G176" s="18">
        <v>1541335</v>
      </c>
      <c r="H176" s="18">
        <v>33462571</v>
      </c>
      <c r="I176" s="18">
        <v>0</v>
      </c>
      <c r="J176" s="18">
        <v>11644975</v>
      </c>
      <c r="K176" s="18">
        <v>334626</v>
      </c>
      <c r="L176" s="18">
        <v>370330</v>
      </c>
      <c r="M176" s="18">
        <v>0</v>
      </c>
      <c r="N176" s="20">
        <v>45477876</v>
      </c>
    </row>
    <row r="177" spans="1:14" x14ac:dyDescent="0.2">
      <c r="A177" s="16" t="s">
        <v>83</v>
      </c>
      <c r="B177" s="17"/>
      <c r="C177" s="18">
        <v>0</v>
      </c>
      <c r="D177" s="19">
        <v>0</v>
      </c>
      <c r="E177" s="19">
        <v>0</v>
      </c>
      <c r="F177" s="18">
        <v>72000</v>
      </c>
      <c r="G177" s="18">
        <v>0</v>
      </c>
      <c r="H177" s="18">
        <v>72000</v>
      </c>
      <c r="I177" s="18">
        <v>0</v>
      </c>
      <c r="J177" s="18">
        <v>25056</v>
      </c>
      <c r="K177" s="18">
        <v>720</v>
      </c>
      <c r="L177" s="18">
        <v>9000</v>
      </c>
      <c r="M177" s="18">
        <v>0</v>
      </c>
      <c r="N177" s="20">
        <v>106056</v>
      </c>
    </row>
    <row r="178" spans="1:14" x14ac:dyDescent="0.2">
      <c r="A178" s="11" t="s">
        <v>24</v>
      </c>
      <c r="B178" s="12"/>
      <c r="C178" s="13">
        <f>SUM(C169:C177)</f>
        <v>0</v>
      </c>
      <c r="D178" s="14">
        <f>SUM(D169:D177)</f>
        <v>48.669600000000003</v>
      </c>
      <c r="E178" s="14">
        <f>SUM(E169:E177)</f>
        <v>8.26</v>
      </c>
      <c r="F178" s="13">
        <f>SUM(F169:F177)</f>
        <v>31894645</v>
      </c>
      <c r="G178" s="13">
        <f>SUM(G169:G177)</f>
        <v>2999222</v>
      </c>
      <c r="H178" s="13">
        <f>SUM(H169:H177)</f>
        <v>34893867</v>
      </c>
      <c r="I178" s="13">
        <f>SUM(I169:I177)</f>
        <v>168000</v>
      </c>
      <c r="J178" s="13">
        <f>SUM(J169:J177)</f>
        <v>12199850</v>
      </c>
      <c r="K178" s="13">
        <f>SUM(K169:K177)</f>
        <v>348939</v>
      </c>
      <c r="L178" s="13">
        <f>SUM(L169:L177)</f>
        <v>379330</v>
      </c>
      <c r="M178" s="13">
        <f>SUM(M169:M177)</f>
        <v>3858949</v>
      </c>
      <c r="N178" s="15">
        <f>SUM(N169:N177)</f>
        <v>51499996</v>
      </c>
    </row>
    <row r="179" spans="1:14" x14ac:dyDescent="0.2">
      <c r="A179" s="6" t="s">
        <v>216</v>
      </c>
      <c r="B179" s="7"/>
      <c r="C179" s="8">
        <f>C178</f>
        <v>0</v>
      </c>
      <c r="D179" s="9">
        <f>D178</f>
        <v>48.669600000000003</v>
      </c>
      <c r="E179" s="9">
        <f>E178</f>
        <v>8.26</v>
      </c>
      <c r="F179" s="8">
        <f>F178</f>
        <v>31894645</v>
      </c>
      <c r="G179" s="8">
        <f>G178</f>
        <v>2999222</v>
      </c>
      <c r="H179" s="8">
        <f>H178</f>
        <v>34893867</v>
      </c>
      <c r="I179" s="8">
        <f>I178</f>
        <v>168000</v>
      </c>
      <c r="J179" s="8">
        <f>J178</f>
        <v>12199850</v>
      </c>
      <c r="K179" s="8">
        <f>K178</f>
        <v>348939</v>
      </c>
      <c r="L179" s="8">
        <f>L178</f>
        <v>379330</v>
      </c>
      <c r="M179" s="8">
        <f>M178</f>
        <v>3858949</v>
      </c>
      <c r="N179" s="10">
        <f>N178</f>
        <v>51499996</v>
      </c>
    </row>
    <row r="180" spans="1:14" x14ac:dyDescent="0.2">
      <c r="A180" s="16"/>
      <c r="B180" s="17"/>
      <c r="C180" s="18"/>
      <c r="D180" s="19"/>
      <c r="E180" s="19"/>
      <c r="F180" s="18"/>
      <c r="G180" s="18"/>
      <c r="H180" s="18"/>
      <c r="I180" s="18"/>
      <c r="J180" s="18"/>
      <c r="K180" s="18"/>
      <c r="L180" s="18"/>
      <c r="M180" s="18"/>
      <c r="N180" s="20"/>
    </row>
    <row r="181" spans="1:14" x14ac:dyDescent="0.2">
      <c r="A181" s="6" t="s">
        <v>217</v>
      </c>
      <c r="B181" s="7"/>
      <c r="C181" s="8"/>
      <c r="D181" s="9"/>
      <c r="E181" s="9"/>
      <c r="F181" s="8"/>
      <c r="G181" s="8"/>
      <c r="H181" s="8"/>
      <c r="I181" s="8"/>
      <c r="J181" s="8"/>
      <c r="K181" s="8"/>
      <c r="L181" s="8"/>
      <c r="M181" s="8"/>
      <c r="N181" s="10"/>
    </row>
    <row r="182" spans="1:14" x14ac:dyDescent="0.2">
      <c r="A182" s="6" t="s">
        <v>218</v>
      </c>
      <c r="B182" s="7" t="s">
        <v>6</v>
      </c>
      <c r="C182" s="8" t="s">
        <v>7</v>
      </c>
      <c r="D182" s="9" t="s">
        <v>8</v>
      </c>
      <c r="E182" s="9" t="s">
        <v>9</v>
      </c>
      <c r="F182" s="8" t="s">
        <v>10</v>
      </c>
      <c r="G182" s="8" t="s">
        <v>11</v>
      </c>
      <c r="H182" s="8" t="s">
        <v>12</v>
      </c>
      <c r="I182" s="8" t="s">
        <v>13</v>
      </c>
      <c r="J182" s="8" t="s">
        <v>14</v>
      </c>
      <c r="K182" s="8" t="s">
        <v>15</v>
      </c>
      <c r="L182" s="8" t="s">
        <v>16</v>
      </c>
      <c r="M182" s="8" t="s">
        <v>17</v>
      </c>
      <c r="N182" s="10" t="s">
        <v>18</v>
      </c>
    </row>
    <row r="183" spans="1:14" x14ac:dyDescent="0.2">
      <c r="A183" s="11" t="s">
        <v>185</v>
      </c>
      <c r="B183" s="12"/>
      <c r="C183" s="13"/>
      <c r="D183" s="14"/>
      <c r="E183" s="14"/>
      <c r="F183" s="13"/>
      <c r="G183" s="13"/>
      <c r="H183" s="13"/>
      <c r="I183" s="13"/>
      <c r="J183" s="13"/>
      <c r="K183" s="13"/>
      <c r="L183" s="13"/>
      <c r="M183" s="13"/>
      <c r="N183" s="15"/>
    </row>
    <row r="184" spans="1:14" x14ac:dyDescent="0.2">
      <c r="A184" s="16" t="s">
        <v>36</v>
      </c>
      <c r="B184" s="17"/>
      <c r="C184" s="18">
        <v>0</v>
      </c>
      <c r="D184" s="19">
        <v>-0.1</v>
      </c>
      <c r="E184" s="19">
        <v>0</v>
      </c>
      <c r="F184" s="18">
        <v>-50400</v>
      </c>
      <c r="G184" s="18">
        <v>0</v>
      </c>
      <c r="H184" s="18">
        <v>-50400</v>
      </c>
      <c r="I184" s="18">
        <v>0</v>
      </c>
      <c r="J184" s="18">
        <v>-17539</v>
      </c>
      <c r="K184" s="18">
        <v>-504</v>
      </c>
      <c r="L184" s="18">
        <v>0</v>
      </c>
      <c r="M184" s="18">
        <v>0</v>
      </c>
      <c r="N184" s="20">
        <v>-67939</v>
      </c>
    </row>
    <row r="185" spans="1:14" x14ac:dyDescent="0.2">
      <c r="A185" s="16" t="s">
        <v>37</v>
      </c>
      <c r="B185" s="17"/>
      <c r="C185" s="18">
        <v>0</v>
      </c>
      <c r="D185" s="19">
        <v>0</v>
      </c>
      <c r="E185" s="19">
        <v>0</v>
      </c>
      <c r="F185" s="18">
        <v>0</v>
      </c>
      <c r="G185" s="18">
        <v>0</v>
      </c>
      <c r="H185" s="18">
        <v>0</v>
      </c>
      <c r="I185" s="18">
        <v>50400</v>
      </c>
      <c r="J185" s="18">
        <v>17035</v>
      </c>
      <c r="K185" s="18">
        <v>0</v>
      </c>
      <c r="L185" s="18">
        <v>0</v>
      </c>
      <c r="M185" s="18">
        <v>0</v>
      </c>
      <c r="N185" s="20">
        <v>67435</v>
      </c>
    </row>
    <row r="186" spans="1:14" x14ac:dyDescent="0.2">
      <c r="A186" s="16" t="s">
        <v>20</v>
      </c>
      <c r="B186" s="17">
        <v>8</v>
      </c>
      <c r="C186" s="18">
        <v>0</v>
      </c>
      <c r="D186" s="19">
        <v>0</v>
      </c>
      <c r="E186" s="19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2600000</v>
      </c>
      <c r="N186" s="20">
        <v>2600000</v>
      </c>
    </row>
    <row r="187" spans="1:14" x14ac:dyDescent="0.2">
      <c r="A187" s="16" t="s">
        <v>21</v>
      </c>
      <c r="B187" s="17">
        <v>544</v>
      </c>
      <c r="C187" s="18">
        <v>0</v>
      </c>
      <c r="D187" s="19">
        <v>0</v>
      </c>
      <c r="E187" s="19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1974114</v>
      </c>
      <c r="N187" s="20">
        <v>1974114</v>
      </c>
    </row>
    <row r="188" spans="1:14" x14ac:dyDescent="0.2">
      <c r="A188" s="16" t="s">
        <v>23</v>
      </c>
      <c r="B188" s="17"/>
      <c r="C188" s="18">
        <v>0</v>
      </c>
      <c r="D188" s="19">
        <v>0</v>
      </c>
      <c r="E188" s="19">
        <v>3.04</v>
      </c>
      <c r="F188" s="18">
        <v>0</v>
      </c>
      <c r="G188" s="18">
        <v>1292122</v>
      </c>
      <c r="H188" s="18">
        <v>1292122</v>
      </c>
      <c r="I188" s="18">
        <v>0</v>
      </c>
      <c r="J188" s="18">
        <v>449658</v>
      </c>
      <c r="K188" s="18">
        <v>12921</v>
      </c>
      <c r="L188" s="18">
        <v>0</v>
      </c>
      <c r="M188" s="18">
        <v>0</v>
      </c>
      <c r="N188" s="20">
        <v>1741780</v>
      </c>
    </row>
    <row r="189" spans="1:14" x14ac:dyDescent="0.2">
      <c r="A189" s="16" t="s">
        <v>64</v>
      </c>
      <c r="B189" s="17"/>
      <c r="C189" s="18">
        <v>0</v>
      </c>
      <c r="D189" s="19">
        <v>35.191400000000002</v>
      </c>
      <c r="E189" s="19">
        <v>4.96</v>
      </c>
      <c r="F189" s="18">
        <v>25016670</v>
      </c>
      <c r="G189" s="18">
        <v>1582816</v>
      </c>
      <c r="H189" s="18">
        <v>26599486</v>
      </c>
      <c r="I189" s="18">
        <v>0</v>
      </c>
      <c r="J189" s="18">
        <v>9256622</v>
      </c>
      <c r="K189" s="18">
        <v>265995</v>
      </c>
      <c r="L189" s="18">
        <v>361925</v>
      </c>
      <c r="M189" s="18">
        <v>0</v>
      </c>
      <c r="N189" s="20">
        <v>36218033</v>
      </c>
    </row>
    <row r="190" spans="1:14" x14ac:dyDescent="0.2">
      <c r="A190" s="16" t="s">
        <v>83</v>
      </c>
      <c r="B190" s="17"/>
      <c r="C190" s="18">
        <v>0</v>
      </c>
      <c r="D190" s="19">
        <v>0</v>
      </c>
      <c r="E190" s="19">
        <v>0</v>
      </c>
      <c r="F190" s="18">
        <v>96000</v>
      </c>
      <c r="G190" s="18">
        <v>0</v>
      </c>
      <c r="H190" s="18">
        <v>96000</v>
      </c>
      <c r="I190" s="18">
        <v>0</v>
      </c>
      <c r="J190" s="18">
        <v>33408</v>
      </c>
      <c r="K190" s="18">
        <v>960</v>
      </c>
      <c r="L190" s="18">
        <v>18000</v>
      </c>
      <c r="M190" s="18">
        <v>0</v>
      </c>
      <c r="N190" s="20">
        <v>147408</v>
      </c>
    </row>
    <row r="191" spans="1:14" x14ac:dyDescent="0.2">
      <c r="A191" s="11" t="s">
        <v>24</v>
      </c>
      <c r="B191" s="12"/>
      <c r="C191" s="13">
        <f>SUM(C184:C190)</f>
        <v>0</v>
      </c>
      <c r="D191" s="14">
        <f>SUM(D184:D190)</f>
        <v>35.0914</v>
      </c>
      <c r="E191" s="14">
        <f>SUM(E184:E190)</f>
        <v>8</v>
      </c>
      <c r="F191" s="13">
        <f>SUM(F184:F190)</f>
        <v>25062270</v>
      </c>
      <c r="G191" s="13">
        <f>SUM(G184:G190)</f>
        <v>2874938</v>
      </c>
      <c r="H191" s="13">
        <f>SUM(H184:H190)</f>
        <v>27937208</v>
      </c>
      <c r="I191" s="13">
        <f>SUM(I184:I190)</f>
        <v>50400</v>
      </c>
      <c r="J191" s="13">
        <f>SUM(J184:J190)</f>
        <v>9739184</v>
      </c>
      <c r="K191" s="13">
        <f>SUM(K184:K190)</f>
        <v>279372</v>
      </c>
      <c r="L191" s="13">
        <f>SUM(L184:L190)</f>
        <v>379925</v>
      </c>
      <c r="M191" s="13">
        <f>SUM(M184:M190)</f>
        <v>4574114</v>
      </c>
      <c r="N191" s="15">
        <f>SUM(N184:N190)</f>
        <v>42680831</v>
      </c>
    </row>
    <row r="192" spans="1:14" x14ac:dyDescent="0.2">
      <c r="A192" s="11" t="s">
        <v>25</v>
      </c>
      <c r="B192" s="12"/>
      <c r="C192" s="13"/>
      <c r="D192" s="14"/>
      <c r="E192" s="14"/>
      <c r="F192" s="13"/>
      <c r="G192" s="13"/>
      <c r="H192" s="13"/>
      <c r="I192" s="13"/>
      <c r="J192" s="13"/>
      <c r="K192" s="13"/>
      <c r="L192" s="13"/>
      <c r="M192" s="13"/>
      <c r="N192" s="15"/>
    </row>
    <row r="193" spans="1:14" x14ac:dyDescent="0.2">
      <c r="A193" s="16" t="s">
        <v>126</v>
      </c>
      <c r="B193" s="17"/>
      <c r="C193" s="18">
        <v>226</v>
      </c>
      <c r="D193" s="19">
        <v>0</v>
      </c>
      <c r="E193" s="19">
        <v>3.7879</v>
      </c>
      <c r="F193" s="18">
        <v>0</v>
      </c>
      <c r="G193" s="18">
        <v>1164507</v>
      </c>
      <c r="H193" s="18">
        <v>1164507</v>
      </c>
      <c r="I193" s="18">
        <v>0</v>
      </c>
      <c r="J193" s="18">
        <v>405249</v>
      </c>
      <c r="K193" s="18">
        <v>11645</v>
      </c>
      <c r="L193" s="18">
        <v>13786</v>
      </c>
      <c r="M193" s="18">
        <v>0</v>
      </c>
      <c r="N193" s="20">
        <v>1583542</v>
      </c>
    </row>
    <row r="194" spans="1:14" x14ac:dyDescent="0.2">
      <c r="A194" s="16" t="s">
        <v>176</v>
      </c>
      <c r="B194" s="17"/>
      <c r="C194" s="18">
        <v>190</v>
      </c>
      <c r="D194" s="19">
        <v>0</v>
      </c>
      <c r="E194" s="19">
        <v>3.3056999999999999</v>
      </c>
      <c r="F194" s="18">
        <v>0</v>
      </c>
      <c r="G194" s="18">
        <v>1016265</v>
      </c>
      <c r="H194" s="18">
        <v>1016265</v>
      </c>
      <c r="I194" s="18">
        <v>0</v>
      </c>
      <c r="J194" s="18">
        <v>353661</v>
      </c>
      <c r="K194" s="18">
        <v>10163</v>
      </c>
      <c r="L194" s="18">
        <v>11590</v>
      </c>
      <c r="M194" s="18">
        <v>0</v>
      </c>
      <c r="N194" s="20">
        <v>1381516</v>
      </c>
    </row>
    <row r="195" spans="1:14" x14ac:dyDescent="0.2">
      <c r="A195" s="11" t="s">
        <v>24</v>
      </c>
      <c r="B195" s="12"/>
      <c r="C195" s="13">
        <f>SUM(C193:C194)</f>
        <v>416</v>
      </c>
      <c r="D195" s="14">
        <f>SUM(D193:D194)</f>
        <v>0</v>
      </c>
      <c r="E195" s="14">
        <f>SUM(E193:E194)</f>
        <v>7.0936000000000003</v>
      </c>
      <c r="F195" s="13">
        <f>SUM(F193:F194)</f>
        <v>0</v>
      </c>
      <c r="G195" s="13">
        <f>SUM(G193:G194)</f>
        <v>2180772</v>
      </c>
      <c r="H195" s="13">
        <f>SUM(H193:H194)</f>
        <v>2180772</v>
      </c>
      <c r="I195" s="13">
        <f>SUM(I193:I194)</f>
        <v>0</v>
      </c>
      <c r="J195" s="13">
        <f>SUM(J193:J194)</f>
        <v>758910</v>
      </c>
      <c r="K195" s="13">
        <f>SUM(K193:K194)</f>
        <v>21808</v>
      </c>
      <c r="L195" s="13">
        <f>SUM(L193:L194)</f>
        <v>25376</v>
      </c>
      <c r="M195" s="13">
        <f>SUM(M193:M194)</f>
        <v>0</v>
      </c>
      <c r="N195" s="15">
        <f>SUM(N193:N194)</f>
        <v>2965058</v>
      </c>
    </row>
    <row r="196" spans="1:14" x14ac:dyDescent="0.2">
      <c r="A196" s="6" t="s">
        <v>219</v>
      </c>
      <c r="B196" s="7"/>
      <c r="C196" s="8">
        <f>C191+C195</f>
        <v>416</v>
      </c>
      <c r="D196" s="9">
        <f>D191+D195</f>
        <v>35.0914</v>
      </c>
      <c r="E196" s="9">
        <f>E191+E195</f>
        <v>15.0936</v>
      </c>
      <c r="F196" s="8">
        <f>F191+F195</f>
        <v>25062270</v>
      </c>
      <c r="G196" s="8">
        <f>G191+G195</f>
        <v>5055710</v>
      </c>
      <c r="H196" s="8">
        <f>H191+H195</f>
        <v>30117980</v>
      </c>
      <c r="I196" s="8">
        <f>I191+I195</f>
        <v>50400</v>
      </c>
      <c r="J196" s="8">
        <f>J191+J195</f>
        <v>10498094</v>
      </c>
      <c r="K196" s="8">
        <f>K191+K195</f>
        <v>301180</v>
      </c>
      <c r="L196" s="8">
        <f>L191+L195</f>
        <v>405301</v>
      </c>
      <c r="M196" s="8">
        <f>M191+M195</f>
        <v>4574114</v>
      </c>
      <c r="N196" s="10">
        <f>N191+N195</f>
        <v>45645889</v>
      </c>
    </row>
    <row r="197" spans="1:14" x14ac:dyDescent="0.2">
      <c r="A197" s="16"/>
      <c r="B197" s="17"/>
      <c r="C197" s="18"/>
      <c r="D197" s="19"/>
      <c r="E197" s="19"/>
      <c r="F197" s="18"/>
      <c r="G197" s="18"/>
      <c r="H197" s="18"/>
      <c r="I197" s="18"/>
      <c r="J197" s="18"/>
      <c r="K197" s="18"/>
      <c r="L197" s="18"/>
      <c r="M197" s="18"/>
      <c r="N197" s="20"/>
    </row>
    <row r="198" spans="1:14" x14ac:dyDescent="0.2">
      <c r="A198" s="6" t="s">
        <v>220</v>
      </c>
      <c r="B198" s="7"/>
      <c r="C198" s="8"/>
      <c r="D198" s="9"/>
      <c r="E198" s="9"/>
      <c r="F198" s="8"/>
      <c r="G198" s="8"/>
      <c r="H198" s="8"/>
      <c r="I198" s="8"/>
      <c r="J198" s="8"/>
      <c r="K198" s="8"/>
      <c r="L198" s="8"/>
      <c r="M198" s="8"/>
      <c r="N198" s="10"/>
    </row>
    <row r="199" spans="1:14" x14ac:dyDescent="0.2">
      <c r="A199" s="6" t="s">
        <v>221</v>
      </c>
      <c r="B199" s="7" t="s">
        <v>6</v>
      </c>
      <c r="C199" s="8" t="s">
        <v>7</v>
      </c>
      <c r="D199" s="9" t="s">
        <v>8</v>
      </c>
      <c r="E199" s="9" t="s">
        <v>9</v>
      </c>
      <c r="F199" s="8" t="s">
        <v>10</v>
      </c>
      <c r="G199" s="8" t="s">
        <v>11</v>
      </c>
      <c r="H199" s="8" t="s">
        <v>12</v>
      </c>
      <c r="I199" s="8" t="s">
        <v>13</v>
      </c>
      <c r="J199" s="8" t="s">
        <v>14</v>
      </c>
      <c r="K199" s="8" t="s">
        <v>15</v>
      </c>
      <c r="L199" s="8" t="s">
        <v>16</v>
      </c>
      <c r="M199" s="8" t="s">
        <v>17</v>
      </c>
      <c r="N199" s="10" t="s">
        <v>18</v>
      </c>
    </row>
    <row r="200" spans="1:14" x14ac:dyDescent="0.2">
      <c r="A200" s="11" t="s">
        <v>185</v>
      </c>
      <c r="B200" s="12"/>
      <c r="C200" s="13"/>
      <c r="D200" s="14"/>
      <c r="E200" s="14"/>
      <c r="F200" s="13"/>
      <c r="G200" s="13"/>
      <c r="H200" s="13"/>
      <c r="I200" s="13"/>
      <c r="J200" s="13"/>
      <c r="K200" s="13"/>
      <c r="L200" s="13"/>
      <c r="M200" s="13"/>
      <c r="N200" s="15"/>
    </row>
    <row r="201" spans="1:14" x14ac:dyDescent="0.2">
      <c r="A201" s="16" t="s">
        <v>87</v>
      </c>
      <c r="B201" s="17"/>
      <c r="C201" s="18">
        <v>0</v>
      </c>
      <c r="D201" s="19">
        <v>1</v>
      </c>
      <c r="E201" s="19">
        <v>0</v>
      </c>
      <c r="F201" s="18">
        <v>346447</v>
      </c>
      <c r="G201" s="18">
        <v>0</v>
      </c>
      <c r="H201" s="18">
        <v>346447</v>
      </c>
      <c r="I201" s="18">
        <v>0</v>
      </c>
      <c r="J201" s="18">
        <v>120563</v>
      </c>
      <c r="K201" s="18">
        <v>3464</v>
      </c>
      <c r="L201" s="18">
        <v>0</v>
      </c>
      <c r="M201" s="18">
        <v>0</v>
      </c>
      <c r="N201" s="20">
        <v>467010</v>
      </c>
    </row>
    <row r="202" spans="1:14" x14ac:dyDescent="0.2">
      <c r="A202" s="16" t="s">
        <v>36</v>
      </c>
      <c r="B202" s="17"/>
      <c r="C202" s="18">
        <v>0</v>
      </c>
      <c r="D202" s="19">
        <v>-0.34</v>
      </c>
      <c r="E202" s="19">
        <v>0</v>
      </c>
      <c r="F202" s="18">
        <v>-168000</v>
      </c>
      <c r="G202" s="18">
        <v>0</v>
      </c>
      <c r="H202" s="18">
        <v>-168000</v>
      </c>
      <c r="I202" s="18">
        <v>0</v>
      </c>
      <c r="J202" s="18">
        <v>-58464</v>
      </c>
      <c r="K202" s="18">
        <v>-1680</v>
      </c>
      <c r="L202" s="18">
        <v>0</v>
      </c>
      <c r="M202" s="18">
        <v>0</v>
      </c>
      <c r="N202" s="20">
        <v>-226464</v>
      </c>
    </row>
    <row r="203" spans="1:14" x14ac:dyDescent="0.2">
      <c r="A203" s="16" t="s">
        <v>37</v>
      </c>
      <c r="B203" s="17"/>
      <c r="C203" s="18">
        <v>0</v>
      </c>
      <c r="D203" s="19">
        <v>0</v>
      </c>
      <c r="E203" s="19">
        <v>0</v>
      </c>
      <c r="F203" s="18">
        <v>0</v>
      </c>
      <c r="G203" s="18">
        <v>0</v>
      </c>
      <c r="H203" s="18">
        <v>0</v>
      </c>
      <c r="I203" s="18">
        <v>168000</v>
      </c>
      <c r="J203" s="18">
        <v>56784</v>
      </c>
      <c r="K203" s="18">
        <v>0</v>
      </c>
      <c r="L203" s="18">
        <v>0</v>
      </c>
      <c r="M203" s="18">
        <v>0</v>
      </c>
      <c r="N203" s="20">
        <v>224784</v>
      </c>
    </row>
    <row r="204" spans="1:14" x14ac:dyDescent="0.2">
      <c r="A204" s="16" t="s">
        <v>20</v>
      </c>
      <c r="B204" s="17">
        <v>8</v>
      </c>
      <c r="C204" s="18">
        <v>0</v>
      </c>
      <c r="D204" s="19">
        <v>0</v>
      </c>
      <c r="E204" s="19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4936000</v>
      </c>
      <c r="N204" s="20">
        <v>4936000</v>
      </c>
    </row>
    <row r="205" spans="1:14" x14ac:dyDescent="0.2">
      <c r="A205" s="16" t="s">
        <v>21</v>
      </c>
      <c r="B205" s="17">
        <v>544</v>
      </c>
      <c r="C205" s="18">
        <v>0</v>
      </c>
      <c r="D205" s="19">
        <v>0</v>
      </c>
      <c r="E205" s="19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2289438</v>
      </c>
      <c r="N205" s="20">
        <v>2289438</v>
      </c>
    </row>
    <row r="206" spans="1:14" x14ac:dyDescent="0.2">
      <c r="A206" s="16" t="s">
        <v>23</v>
      </c>
      <c r="B206" s="17"/>
      <c r="C206" s="18">
        <v>0</v>
      </c>
      <c r="D206" s="19">
        <v>0</v>
      </c>
      <c r="E206" s="19">
        <v>3.04</v>
      </c>
      <c r="F206" s="18">
        <v>0</v>
      </c>
      <c r="G206" s="18">
        <v>1292122</v>
      </c>
      <c r="H206" s="18">
        <v>1292122</v>
      </c>
      <c r="I206" s="18">
        <v>0</v>
      </c>
      <c r="J206" s="18">
        <v>449658</v>
      </c>
      <c r="K206" s="18">
        <v>12921</v>
      </c>
      <c r="L206" s="18">
        <v>0</v>
      </c>
      <c r="M206" s="18">
        <v>0</v>
      </c>
      <c r="N206" s="20">
        <v>1741780</v>
      </c>
    </row>
    <row r="207" spans="1:14" x14ac:dyDescent="0.2">
      <c r="A207" s="16" t="s">
        <v>64</v>
      </c>
      <c r="B207" s="17"/>
      <c r="C207" s="18">
        <v>0</v>
      </c>
      <c r="D207" s="19">
        <v>37.904699999999998</v>
      </c>
      <c r="E207" s="19">
        <v>4.96</v>
      </c>
      <c r="F207" s="18">
        <v>26314837</v>
      </c>
      <c r="G207" s="18">
        <v>1582816</v>
      </c>
      <c r="H207" s="18">
        <v>27897653</v>
      </c>
      <c r="I207" s="18">
        <v>0</v>
      </c>
      <c r="J207" s="18">
        <v>9708384</v>
      </c>
      <c r="K207" s="18">
        <v>278977</v>
      </c>
      <c r="L207" s="18">
        <v>349795</v>
      </c>
      <c r="M207" s="18">
        <v>0</v>
      </c>
      <c r="N207" s="20">
        <v>37955832</v>
      </c>
    </row>
    <row r="208" spans="1:14" x14ac:dyDescent="0.2">
      <c r="A208" s="16" t="s">
        <v>83</v>
      </c>
      <c r="B208" s="17"/>
      <c r="C208" s="18">
        <v>0</v>
      </c>
      <c r="D208" s="19">
        <v>0</v>
      </c>
      <c r="E208" s="19">
        <v>0</v>
      </c>
      <c r="F208" s="18">
        <v>36000</v>
      </c>
      <c r="G208" s="18">
        <v>0</v>
      </c>
      <c r="H208" s="18">
        <v>36000</v>
      </c>
      <c r="I208" s="18">
        <v>0</v>
      </c>
      <c r="J208" s="18">
        <v>12528</v>
      </c>
      <c r="K208" s="18">
        <v>360</v>
      </c>
      <c r="L208" s="18">
        <v>4500</v>
      </c>
      <c r="M208" s="18">
        <v>0</v>
      </c>
      <c r="N208" s="20">
        <v>53028</v>
      </c>
    </row>
    <row r="209" spans="1:14" x14ac:dyDescent="0.2">
      <c r="A209" s="11" t="s">
        <v>24</v>
      </c>
      <c r="B209" s="12"/>
      <c r="C209" s="13">
        <f>SUM(C201:C208)</f>
        <v>0</v>
      </c>
      <c r="D209" s="14">
        <f>SUM(D201:D208)</f>
        <v>38.564699999999995</v>
      </c>
      <c r="E209" s="14">
        <f>SUM(E201:E208)</f>
        <v>8</v>
      </c>
      <c r="F209" s="13">
        <f>SUM(F201:F208)</f>
        <v>26529284</v>
      </c>
      <c r="G209" s="13">
        <f>SUM(G201:G208)</f>
        <v>2874938</v>
      </c>
      <c r="H209" s="13">
        <f>SUM(H201:H208)</f>
        <v>29404222</v>
      </c>
      <c r="I209" s="13">
        <f>SUM(I201:I208)</f>
        <v>168000</v>
      </c>
      <c r="J209" s="13">
        <f>SUM(J201:J208)</f>
        <v>10289453</v>
      </c>
      <c r="K209" s="13">
        <f>SUM(K201:K208)</f>
        <v>294042</v>
      </c>
      <c r="L209" s="13">
        <f>SUM(L201:L208)</f>
        <v>354295</v>
      </c>
      <c r="M209" s="13">
        <f>SUM(M201:M208)</f>
        <v>7225438</v>
      </c>
      <c r="N209" s="15">
        <f>SUM(N201:N208)</f>
        <v>47441408</v>
      </c>
    </row>
    <row r="210" spans="1:14" x14ac:dyDescent="0.2">
      <c r="A210" s="6" t="s">
        <v>222</v>
      </c>
      <c r="B210" s="7"/>
      <c r="C210" s="8">
        <f>C209</f>
        <v>0</v>
      </c>
      <c r="D210" s="9">
        <f>D209</f>
        <v>38.564699999999995</v>
      </c>
      <c r="E210" s="9">
        <f>E209</f>
        <v>8</v>
      </c>
      <c r="F210" s="8">
        <f>F209</f>
        <v>26529284</v>
      </c>
      <c r="G210" s="8">
        <f>G209</f>
        <v>2874938</v>
      </c>
      <c r="H210" s="8">
        <f>H209</f>
        <v>29404222</v>
      </c>
      <c r="I210" s="8">
        <f>I209</f>
        <v>168000</v>
      </c>
      <c r="J210" s="8">
        <f>J209</f>
        <v>10289453</v>
      </c>
      <c r="K210" s="8">
        <f>K209</f>
        <v>294042</v>
      </c>
      <c r="L210" s="8">
        <f>L209</f>
        <v>354295</v>
      </c>
      <c r="M210" s="8">
        <f>M209</f>
        <v>7225438</v>
      </c>
      <c r="N210" s="10">
        <f>N209</f>
        <v>47441408</v>
      </c>
    </row>
    <row r="211" spans="1:14" x14ac:dyDescent="0.2">
      <c r="A211" s="16"/>
      <c r="B211" s="17"/>
      <c r="C211" s="18"/>
      <c r="D211" s="19"/>
      <c r="E211" s="19"/>
      <c r="F211" s="18"/>
      <c r="G211" s="18"/>
      <c r="H211" s="18"/>
      <c r="I211" s="18"/>
      <c r="J211" s="18"/>
      <c r="K211" s="18"/>
      <c r="L211" s="18"/>
      <c r="M211" s="18"/>
      <c r="N211" s="20"/>
    </row>
    <row r="212" spans="1:14" x14ac:dyDescent="0.2">
      <c r="A212" s="6" t="s">
        <v>223</v>
      </c>
      <c r="B212" s="7"/>
      <c r="C212" s="8"/>
      <c r="D212" s="9"/>
      <c r="E212" s="9"/>
      <c r="F212" s="8"/>
      <c r="G212" s="8"/>
      <c r="H212" s="8"/>
      <c r="I212" s="8"/>
      <c r="J212" s="8"/>
      <c r="K212" s="8"/>
      <c r="L212" s="8"/>
      <c r="M212" s="8"/>
      <c r="N212" s="10"/>
    </row>
    <row r="213" spans="1:14" x14ac:dyDescent="0.2">
      <c r="A213" s="6" t="s">
        <v>224</v>
      </c>
      <c r="B213" s="7" t="s">
        <v>6</v>
      </c>
      <c r="C213" s="8" t="s">
        <v>7</v>
      </c>
      <c r="D213" s="9" t="s">
        <v>8</v>
      </c>
      <c r="E213" s="9" t="s">
        <v>9</v>
      </c>
      <c r="F213" s="8" t="s">
        <v>10</v>
      </c>
      <c r="G213" s="8" t="s">
        <v>11</v>
      </c>
      <c r="H213" s="8" t="s">
        <v>12</v>
      </c>
      <c r="I213" s="8" t="s">
        <v>13</v>
      </c>
      <c r="J213" s="8" t="s">
        <v>14</v>
      </c>
      <c r="K213" s="8" t="s">
        <v>15</v>
      </c>
      <c r="L213" s="8" t="s">
        <v>16</v>
      </c>
      <c r="M213" s="8" t="s">
        <v>17</v>
      </c>
      <c r="N213" s="10" t="s">
        <v>18</v>
      </c>
    </row>
    <row r="214" spans="1:14" x14ac:dyDescent="0.2">
      <c r="A214" s="11" t="s">
        <v>185</v>
      </c>
      <c r="B214" s="12"/>
      <c r="C214" s="13"/>
      <c r="D214" s="14"/>
      <c r="E214" s="14"/>
      <c r="F214" s="13"/>
      <c r="G214" s="13"/>
      <c r="H214" s="13"/>
      <c r="I214" s="13"/>
      <c r="J214" s="13"/>
      <c r="K214" s="13"/>
      <c r="L214" s="13"/>
      <c r="M214" s="13"/>
      <c r="N214" s="15"/>
    </row>
    <row r="215" spans="1:14" x14ac:dyDescent="0.2">
      <c r="A215" s="16" t="s">
        <v>36</v>
      </c>
      <c r="B215" s="17"/>
      <c r="C215" s="18">
        <v>0</v>
      </c>
      <c r="D215" s="19">
        <v>0</v>
      </c>
      <c r="E215" s="19">
        <v>0</v>
      </c>
      <c r="F215" s="18">
        <v>-267070</v>
      </c>
      <c r="G215" s="18">
        <v>0</v>
      </c>
      <c r="H215" s="18">
        <v>-267070</v>
      </c>
      <c r="I215" s="18">
        <v>0</v>
      </c>
      <c r="J215" s="18">
        <v>-92940</v>
      </c>
      <c r="K215" s="18">
        <v>-2671</v>
      </c>
      <c r="L215" s="18">
        <v>0</v>
      </c>
      <c r="M215" s="18">
        <v>0</v>
      </c>
      <c r="N215" s="20">
        <v>-360010</v>
      </c>
    </row>
    <row r="216" spans="1:14" x14ac:dyDescent="0.2">
      <c r="A216" s="16" t="s">
        <v>37</v>
      </c>
      <c r="B216" s="17"/>
      <c r="C216" s="18">
        <v>0</v>
      </c>
      <c r="D216" s="19">
        <v>0</v>
      </c>
      <c r="E216" s="19">
        <v>0</v>
      </c>
      <c r="F216" s="18">
        <v>0</v>
      </c>
      <c r="G216" s="18">
        <v>0</v>
      </c>
      <c r="H216" s="18">
        <v>0</v>
      </c>
      <c r="I216" s="18">
        <v>267070</v>
      </c>
      <c r="J216" s="18">
        <v>90269</v>
      </c>
      <c r="K216" s="18">
        <v>0</v>
      </c>
      <c r="L216" s="18">
        <v>0</v>
      </c>
      <c r="M216" s="18">
        <v>0</v>
      </c>
      <c r="N216" s="20">
        <v>357339</v>
      </c>
    </row>
    <row r="217" spans="1:14" x14ac:dyDescent="0.2">
      <c r="A217" s="16" t="s">
        <v>20</v>
      </c>
      <c r="B217" s="17">
        <v>8</v>
      </c>
      <c r="C217" s="18">
        <v>0</v>
      </c>
      <c r="D217" s="19">
        <v>0</v>
      </c>
      <c r="E217" s="19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2923000</v>
      </c>
      <c r="N217" s="20">
        <v>2923000</v>
      </c>
    </row>
    <row r="218" spans="1:14" x14ac:dyDescent="0.2">
      <c r="A218" s="16" t="s">
        <v>21</v>
      </c>
      <c r="B218" s="17">
        <v>544</v>
      </c>
      <c r="C218" s="18">
        <v>0</v>
      </c>
      <c r="D218" s="19">
        <v>0</v>
      </c>
      <c r="E218" s="19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1586602</v>
      </c>
      <c r="N218" s="20">
        <v>1586602</v>
      </c>
    </row>
    <row r="219" spans="1:14" x14ac:dyDescent="0.2">
      <c r="A219" s="16" t="s">
        <v>23</v>
      </c>
      <c r="B219" s="17"/>
      <c r="C219" s="18">
        <v>0</v>
      </c>
      <c r="D219" s="19">
        <v>0</v>
      </c>
      <c r="E219" s="19">
        <v>3.04</v>
      </c>
      <c r="F219" s="18">
        <v>0</v>
      </c>
      <c r="G219" s="18">
        <v>1292122</v>
      </c>
      <c r="H219" s="18">
        <v>1292122</v>
      </c>
      <c r="I219" s="18">
        <v>0</v>
      </c>
      <c r="J219" s="18">
        <v>449658</v>
      </c>
      <c r="K219" s="18">
        <v>12921</v>
      </c>
      <c r="L219" s="18">
        <v>0</v>
      </c>
      <c r="M219" s="18">
        <v>0</v>
      </c>
      <c r="N219" s="20">
        <v>1741780</v>
      </c>
    </row>
    <row r="220" spans="1:14" x14ac:dyDescent="0.2">
      <c r="A220" s="16" t="s">
        <v>64</v>
      </c>
      <c r="B220" s="17"/>
      <c r="C220" s="18">
        <v>0</v>
      </c>
      <c r="D220" s="19">
        <v>36.952199999999998</v>
      </c>
      <c r="E220" s="19">
        <v>4.96</v>
      </c>
      <c r="F220" s="18">
        <v>26252729</v>
      </c>
      <c r="G220" s="18">
        <v>1582816</v>
      </c>
      <c r="H220" s="18">
        <v>27835545</v>
      </c>
      <c r="I220" s="18">
        <v>0</v>
      </c>
      <c r="J220" s="18">
        <v>9686770</v>
      </c>
      <c r="K220" s="18">
        <v>278356</v>
      </c>
      <c r="L220" s="18">
        <v>334445</v>
      </c>
      <c r="M220" s="18">
        <v>0</v>
      </c>
      <c r="N220" s="20">
        <v>37856760</v>
      </c>
    </row>
    <row r="221" spans="1:14" x14ac:dyDescent="0.2">
      <c r="A221" s="16" t="s">
        <v>83</v>
      </c>
      <c r="B221" s="17"/>
      <c r="C221" s="18">
        <v>0</v>
      </c>
      <c r="D221" s="19">
        <v>0</v>
      </c>
      <c r="E221" s="19">
        <v>0</v>
      </c>
      <c r="F221" s="18">
        <v>48000</v>
      </c>
      <c r="G221" s="18">
        <v>0</v>
      </c>
      <c r="H221" s="18">
        <v>48000</v>
      </c>
      <c r="I221" s="18">
        <v>0</v>
      </c>
      <c r="J221" s="18">
        <v>16704</v>
      </c>
      <c r="K221" s="18">
        <v>480</v>
      </c>
      <c r="L221" s="18">
        <v>4500</v>
      </c>
      <c r="M221" s="18">
        <v>0</v>
      </c>
      <c r="N221" s="20">
        <v>69204</v>
      </c>
    </row>
    <row r="222" spans="1:14" x14ac:dyDescent="0.2">
      <c r="A222" s="11" t="s">
        <v>24</v>
      </c>
      <c r="B222" s="12"/>
      <c r="C222" s="13">
        <f>SUM(C215:C221)</f>
        <v>0</v>
      </c>
      <c r="D222" s="14">
        <f>SUM(D215:D221)</f>
        <v>36.952199999999998</v>
      </c>
      <c r="E222" s="14">
        <f>SUM(E215:E221)</f>
        <v>8</v>
      </c>
      <c r="F222" s="13">
        <f>SUM(F215:F221)</f>
        <v>26033659</v>
      </c>
      <c r="G222" s="13">
        <f>SUM(G215:G221)</f>
        <v>2874938</v>
      </c>
      <c r="H222" s="13">
        <f>SUM(H215:H221)</f>
        <v>28908597</v>
      </c>
      <c r="I222" s="13">
        <f>SUM(I215:I221)</f>
        <v>267070</v>
      </c>
      <c r="J222" s="13">
        <f>SUM(J215:J221)</f>
        <v>10150461</v>
      </c>
      <c r="K222" s="13">
        <f>SUM(K215:K221)</f>
        <v>289086</v>
      </c>
      <c r="L222" s="13">
        <f>SUM(L215:L221)</f>
        <v>338945</v>
      </c>
      <c r="M222" s="13">
        <f>SUM(M215:M221)</f>
        <v>4509602</v>
      </c>
      <c r="N222" s="15">
        <f>SUM(N215:N221)</f>
        <v>44174675</v>
      </c>
    </row>
    <row r="223" spans="1:14" x14ac:dyDescent="0.2">
      <c r="A223" s="11" t="s">
        <v>25</v>
      </c>
      <c r="B223" s="12"/>
      <c r="C223" s="13"/>
      <c r="D223" s="14"/>
      <c r="E223" s="14"/>
      <c r="F223" s="13"/>
      <c r="G223" s="13"/>
      <c r="H223" s="13"/>
      <c r="I223" s="13"/>
      <c r="J223" s="13"/>
      <c r="K223" s="13"/>
      <c r="L223" s="13"/>
      <c r="M223" s="13"/>
      <c r="N223" s="15"/>
    </row>
    <row r="224" spans="1:14" x14ac:dyDescent="0.2">
      <c r="A224" s="16" t="s">
        <v>126</v>
      </c>
      <c r="B224" s="17"/>
      <c r="C224" s="18">
        <v>121</v>
      </c>
      <c r="D224" s="19">
        <v>0</v>
      </c>
      <c r="E224" s="19">
        <v>2.3252999999999999</v>
      </c>
      <c r="F224" s="18">
        <v>0</v>
      </c>
      <c r="G224" s="18">
        <v>714862</v>
      </c>
      <c r="H224" s="18">
        <v>714862</v>
      </c>
      <c r="I224" s="18">
        <v>0</v>
      </c>
      <c r="J224" s="18">
        <v>248773</v>
      </c>
      <c r="K224" s="18">
        <v>7149</v>
      </c>
      <c r="L224" s="18">
        <v>7381</v>
      </c>
      <c r="M224" s="18">
        <v>0</v>
      </c>
      <c r="N224" s="20">
        <v>971016</v>
      </c>
    </row>
    <row r="225" spans="1:14" x14ac:dyDescent="0.2">
      <c r="A225" s="16" t="s">
        <v>176</v>
      </c>
      <c r="B225" s="17"/>
      <c r="C225" s="18">
        <v>332</v>
      </c>
      <c r="D225" s="19">
        <v>0</v>
      </c>
      <c r="E225" s="19">
        <v>5.125</v>
      </c>
      <c r="F225" s="18">
        <v>0</v>
      </c>
      <c r="G225" s="18">
        <v>1575569</v>
      </c>
      <c r="H225" s="18">
        <v>1575569</v>
      </c>
      <c r="I225" s="18">
        <v>0</v>
      </c>
      <c r="J225" s="18">
        <v>548298</v>
      </c>
      <c r="K225" s="18">
        <v>15756</v>
      </c>
      <c r="L225" s="18">
        <v>20252</v>
      </c>
      <c r="M225" s="18">
        <v>0</v>
      </c>
      <c r="N225" s="20">
        <v>2144119</v>
      </c>
    </row>
    <row r="226" spans="1:14" x14ac:dyDescent="0.2">
      <c r="A226" s="11" t="s">
        <v>24</v>
      </c>
      <c r="B226" s="12"/>
      <c r="C226" s="13">
        <f>SUM(C224:C225)</f>
        <v>453</v>
      </c>
      <c r="D226" s="14">
        <f>SUM(D224:D225)</f>
        <v>0</v>
      </c>
      <c r="E226" s="14">
        <f>SUM(E224:E225)</f>
        <v>7.4503000000000004</v>
      </c>
      <c r="F226" s="13">
        <f>SUM(F224:F225)</f>
        <v>0</v>
      </c>
      <c r="G226" s="13">
        <f>SUM(G224:G225)</f>
        <v>2290431</v>
      </c>
      <c r="H226" s="13">
        <f>SUM(H224:H225)</f>
        <v>2290431</v>
      </c>
      <c r="I226" s="13">
        <f>SUM(I224:I225)</f>
        <v>0</v>
      </c>
      <c r="J226" s="13">
        <f>SUM(J224:J225)</f>
        <v>797071</v>
      </c>
      <c r="K226" s="13">
        <f>SUM(K224:K225)</f>
        <v>22905</v>
      </c>
      <c r="L226" s="13">
        <f>SUM(L224:L225)</f>
        <v>27633</v>
      </c>
      <c r="M226" s="13">
        <f>SUM(M224:M225)</f>
        <v>0</v>
      </c>
      <c r="N226" s="15">
        <f>SUM(N224:N225)</f>
        <v>3115135</v>
      </c>
    </row>
    <row r="227" spans="1:14" x14ac:dyDescent="0.2">
      <c r="A227" s="6" t="s">
        <v>225</v>
      </c>
      <c r="B227" s="7"/>
      <c r="C227" s="8">
        <f>C222+C226</f>
        <v>453</v>
      </c>
      <c r="D227" s="9">
        <f>D222+D226</f>
        <v>36.952199999999998</v>
      </c>
      <c r="E227" s="9">
        <f>E222+E226</f>
        <v>15.4503</v>
      </c>
      <c r="F227" s="8">
        <f>F222+F226</f>
        <v>26033659</v>
      </c>
      <c r="G227" s="8">
        <f>G222+G226</f>
        <v>5165369</v>
      </c>
      <c r="H227" s="8">
        <f>H222+H226</f>
        <v>31199028</v>
      </c>
      <c r="I227" s="8">
        <f>I222+I226</f>
        <v>267070</v>
      </c>
      <c r="J227" s="8">
        <f>J222+J226</f>
        <v>10947532</v>
      </c>
      <c r="K227" s="8">
        <f>K222+K226</f>
        <v>311991</v>
      </c>
      <c r="L227" s="8">
        <f>L222+L226</f>
        <v>366578</v>
      </c>
      <c r="M227" s="8">
        <f>M222+M226</f>
        <v>4509602</v>
      </c>
      <c r="N227" s="10">
        <f>N222+N226</f>
        <v>47289810</v>
      </c>
    </row>
    <row r="228" spans="1:14" x14ac:dyDescent="0.2">
      <c r="A228" s="16"/>
      <c r="B228" s="17"/>
      <c r="C228" s="18"/>
      <c r="D228" s="19"/>
      <c r="E228" s="19"/>
      <c r="F228" s="18"/>
      <c r="G228" s="18"/>
      <c r="H228" s="18"/>
      <c r="I228" s="18"/>
      <c r="J228" s="18"/>
      <c r="K228" s="18"/>
      <c r="L228" s="18"/>
      <c r="M228" s="18"/>
      <c r="N228" s="20"/>
    </row>
    <row r="229" spans="1:14" x14ac:dyDescent="0.2">
      <c r="A229" s="6" t="s">
        <v>226</v>
      </c>
      <c r="B229" s="7"/>
      <c r="C229" s="8"/>
      <c r="D229" s="9"/>
      <c r="E229" s="9"/>
      <c r="F229" s="8"/>
      <c r="G229" s="8"/>
      <c r="H229" s="8"/>
      <c r="I229" s="8"/>
      <c r="J229" s="8"/>
      <c r="K229" s="8"/>
      <c r="L229" s="8"/>
      <c r="M229" s="8"/>
      <c r="N229" s="10"/>
    </row>
    <row r="230" spans="1:14" x14ac:dyDescent="0.2">
      <c r="A230" s="6" t="s">
        <v>227</v>
      </c>
      <c r="B230" s="7" t="s">
        <v>6</v>
      </c>
      <c r="C230" s="8" t="s">
        <v>7</v>
      </c>
      <c r="D230" s="9" t="s">
        <v>8</v>
      </c>
      <c r="E230" s="9" t="s">
        <v>9</v>
      </c>
      <c r="F230" s="8" t="s">
        <v>10</v>
      </c>
      <c r="G230" s="8" t="s">
        <v>11</v>
      </c>
      <c r="H230" s="8" t="s">
        <v>12</v>
      </c>
      <c r="I230" s="8" t="s">
        <v>13</v>
      </c>
      <c r="J230" s="8" t="s">
        <v>14</v>
      </c>
      <c r="K230" s="8" t="s">
        <v>15</v>
      </c>
      <c r="L230" s="8" t="s">
        <v>16</v>
      </c>
      <c r="M230" s="8" t="s">
        <v>17</v>
      </c>
      <c r="N230" s="10" t="s">
        <v>18</v>
      </c>
    </row>
    <row r="231" spans="1:14" x14ac:dyDescent="0.2">
      <c r="A231" s="11" t="s">
        <v>185</v>
      </c>
      <c r="B231" s="12"/>
      <c r="C231" s="13"/>
      <c r="D231" s="14"/>
      <c r="E231" s="14"/>
      <c r="F231" s="13"/>
      <c r="G231" s="13"/>
      <c r="H231" s="13"/>
      <c r="I231" s="13"/>
      <c r="J231" s="13"/>
      <c r="K231" s="13"/>
      <c r="L231" s="13"/>
      <c r="M231" s="13"/>
      <c r="N231" s="15"/>
    </row>
    <row r="232" spans="1:14" x14ac:dyDescent="0.2">
      <c r="A232" s="16" t="s">
        <v>20</v>
      </c>
      <c r="B232" s="17">
        <v>8</v>
      </c>
      <c r="C232" s="18">
        <v>0</v>
      </c>
      <c r="D232" s="19">
        <v>0</v>
      </c>
      <c r="E232" s="19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1632000</v>
      </c>
      <c r="N232" s="20">
        <v>1632000</v>
      </c>
    </row>
    <row r="233" spans="1:14" x14ac:dyDescent="0.2">
      <c r="A233" s="16" t="s">
        <v>21</v>
      </c>
      <c r="B233" s="17">
        <v>544</v>
      </c>
      <c r="C233" s="18">
        <v>0</v>
      </c>
      <c r="D233" s="19">
        <v>0</v>
      </c>
      <c r="E233" s="19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1532407</v>
      </c>
      <c r="N233" s="20">
        <v>1532407</v>
      </c>
    </row>
    <row r="234" spans="1:14" x14ac:dyDescent="0.2">
      <c r="A234" s="16" t="s">
        <v>23</v>
      </c>
      <c r="B234" s="17"/>
      <c r="C234" s="18">
        <v>0</v>
      </c>
      <c r="D234" s="19">
        <v>0</v>
      </c>
      <c r="E234" s="19">
        <v>3.04</v>
      </c>
      <c r="F234" s="18">
        <v>0</v>
      </c>
      <c r="G234" s="18">
        <v>1292122</v>
      </c>
      <c r="H234" s="18">
        <v>1292122</v>
      </c>
      <c r="I234" s="18">
        <v>0</v>
      </c>
      <c r="J234" s="18">
        <v>449658</v>
      </c>
      <c r="K234" s="18">
        <v>12921</v>
      </c>
      <c r="L234" s="18">
        <v>0</v>
      </c>
      <c r="M234" s="18">
        <v>0</v>
      </c>
      <c r="N234" s="20">
        <v>1741780</v>
      </c>
    </row>
    <row r="235" spans="1:14" x14ac:dyDescent="0.2">
      <c r="A235" s="16" t="s">
        <v>64</v>
      </c>
      <c r="B235" s="17"/>
      <c r="C235" s="18">
        <v>0</v>
      </c>
      <c r="D235" s="19">
        <v>37.427999999999997</v>
      </c>
      <c r="E235" s="19">
        <v>4.96</v>
      </c>
      <c r="F235" s="18">
        <v>28752575</v>
      </c>
      <c r="G235" s="18">
        <v>1582816</v>
      </c>
      <c r="H235" s="18">
        <v>30335391</v>
      </c>
      <c r="I235" s="18">
        <v>0</v>
      </c>
      <c r="J235" s="18">
        <v>10556716</v>
      </c>
      <c r="K235" s="18">
        <v>303354</v>
      </c>
      <c r="L235" s="18">
        <v>370450</v>
      </c>
      <c r="M235" s="18">
        <v>0</v>
      </c>
      <c r="N235" s="20">
        <v>41262557</v>
      </c>
    </row>
    <row r="236" spans="1:14" x14ac:dyDescent="0.2">
      <c r="A236" s="16" t="s">
        <v>83</v>
      </c>
      <c r="B236" s="17"/>
      <c r="C236" s="18">
        <v>0</v>
      </c>
      <c r="D236" s="19">
        <v>0</v>
      </c>
      <c r="E236" s="19">
        <v>0</v>
      </c>
      <c r="F236" s="18">
        <v>12000</v>
      </c>
      <c r="G236" s="18">
        <v>0</v>
      </c>
      <c r="H236" s="18">
        <v>12000</v>
      </c>
      <c r="I236" s="18">
        <v>0</v>
      </c>
      <c r="J236" s="18">
        <v>4176</v>
      </c>
      <c r="K236" s="18">
        <v>120</v>
      </c>
      <c r="L236" s="18">
        <v>0</v>
      </c>
      <c r="M236" s="18">
        <v>0</v>
      </c>
      <c r="N236" s="20">
        <v>16176</v>
      </c>
    </row>
    <row r="237" spans="1:14" x14ac:dyDescent="0.2">
      <c r="A237" s="11" t="s">
        <v>24</v>
      </c>
      <c r="B237" s="12"/>
      <c r="C237" s="13">
        <f>SUM(C232:C236)</f>
        <v>0</v>
      </c>
      <c r="D237" s="14">
        <f>SUM(D232:D236)</f>
        <v>37.427999999999997</v>
      </c>
      <c r="E237" s="14">
        <f>SUM(E232:E236)</f>
        <v>8</v>
      </c>
      <c r="F237" s="13">
        <f>SUM(F232:F236)</f>
        <v>28764575</v>
      </c>
      <c r="G237" s="13">
        <f>SUM(G232:G236)</f>
        <v>2874938</v>
      </c>
      <c r="H237" s="13">
        <f>SUM(H232:H236)</f>
        <v>31639513</v>
      </c>
      <c r="I237" s="13">
        <f>SUM(I232:I236)</f>
        <v>0</v>
      </c>
      <c r="J237" s="13">
        <f>SUM(J232:J236)</f>
        <v>11010550</v>
      </c>
      <c r="K237" s="13">
        <f>SUM(K232:K236)</f>
        <v>316395</v>
      </c>
      <c r="L237" s="13">
        <f>SUM(L232:L236)</f>
        <v>370450</v>
      </c>
      <c r="M237" s="13">
        <f>SUM(M232:M236)</f>
        <v>3164407</v>
      </c>
      <c r="N237" s="15">
        <f>SUM(N232:N236)</f>
        <v>46184920</v>
      </c>
    </row>
    <row r="238" spans="1:14" x14ac:dyDescent="0.2">
      <c r="A238" s="6" t="s">
        <v>228</v>
      </c>
      <c r="B238" s="7"/>
      <c r="C238" s="8">
        <f>C237</f>
        <v>0</v>
      </c>
      <c r="D238" s="9">
        <f>D237</f>
        <v>37.427999999999997</v>
      </c>
      <c r="E238" s="9">
        <f>E237</f>
        <v>8</v>
      </c>
      <c r="F238" s="8">
        <f>F237</f>
        <v>28764575</v>
      </c>
      <c r="G238" s="8">
        <f>G237</f>
        <v>2874938</v>
      </c>
      <c r="H238" s="8">
        <f>H237</f>
        <v>31639513</v>
      </c>
      <c r="I238" s="8">
        <f>I237</f>
        <v>0</v>
      </c>
      <c r="J238" s="8">
        <f>J237</f>
        <v>11010550</v>
      </c>
      <c r="K238" s="8">
        <f>K237</f>
        <v>316395</v>
      </c>
      <c r="L238" s="8">
        <f>L237</f>
        <v>370450</v>
      </c>
      <c r="M238" s="8">
        <f>M237</f>
        <v>3164407</v>
      </c>
      <c r="N238" s="10">
        <f>N237</f>
        <v>46184920</v>
      </c>
    </row>
    <row r="239" spans="1:14" x14ac:dyDescent="0.2">
      <c r="A239" s="16"/>
      <c r="B239" s="17"/>
      <c r="C239" s="18"/>
      <c r="D239" s="19"/>
      <c r="E239" s="19"/>
      <c r="F239" s="18"/>
      <c r="G239" s="18"/>
      <c r="H239" s="18"/>
      <c r="I239" s="18"/>
      <c r="J239" s="18"/>
      <c r="K239" s="18"/>
      <c r="L239" s="18"/>
      <c r="M239" s="18"/>
      <c r="N239" s="20"/>
    </row>
    <row r="240" spans="1:14" x14ac:dyDescent="0.2">
      <c r="A240" s="6" t="s">
        <v>229</v>
      </c>
      <c r="B240" s="7"/>
      <c r="C240" s="8"/>
      <c r="D240" s="9"/>
      <c r="E240" s="9"/>
      <c r="F240" s="8"/>
      <c r="G240" s="8"/>
      <c r="H240" s="8"/>
      <c r="I240" s="8"/>
      <c r="J240" s="8"/>
      <c r="K240" s="8"/>
      <c r="L240" s="8"/>
      <c r="M240" s="8"/>
      <c r="N240" s="10"/>
    </row>
    <row r="241" spans="1:14" x14ac:dyDescent="0.2">
      <c r="A241" s="6" t="s">
        <v>230</v>
      </c>
      <c r="B241" s="7" t="s">
        <v>6</v>
      </c>
      <c r="C241" s="8" t="s">
        <v>7</v>
      </c>
      <c r="D241" s="9" t="s">
        <v>8</v>
      </c>
      <c r="E241" s="9" t="s">
        <v>9</v>
      </c>
      <c r="F241" s="8" t="s">
        <v>10</v>
      </c>
      <c r="G241" s="8" t="s">
        <v>11</v>
      </c>
      <c r="H241" s="8" t="s">
        <v>12</v>
      </c>
      <c r="I241" s="8" t="s">
        <v>13</v>
      </c>
      <c r="J241" s="8" t="s">
        <v>14</v>
      </c>
      <c r="K241" s="8" t="s">
        <v>15</v>
      </c>
      <c r="L241" s="8" t="s">
        <v>16</v>
      </c>
      <c r="M241" s="8" t="s">
        <v>17</v>
      </c>
      <c r="N241" s="10" t="s">
        <v>18</v>
      </c>
    </row>
    <row r="242" spans="1:14" x14ac:dyDescent="0.2">
      <c r="A242" s="11" t="s">
        <v>185</v>
      </c>
      <c r="B242" s="12"/>
      <c r="C242" s="13"/>
      <c r="D242" s="14"/>
      <c r="E242" s="14"/>
      <c r="F242" s="13"/>
      <c r="G242" s="13"/>
      <c r="H242" s="13"/>
      <c r="I242" s="13"/>
      <c r="J242" s="13"/>
      <c r="K242" s="13"/>
      <c r="L242" s="13"/>
      <c r="M242" s="13"/>
      <c r="N242" s="15"/>
    </row>
    <row r="243" spans="1:14" x14ac:dyDescent="0.2">
      <c r="A243" s="16" t="s">
        <v>87</v>
      </c>
      <c r="B243" s="17"/>
      <c r="C243" s="18">
        <v>0</v>
      </c>
      <c r="D243" s="19">
        <v>1.25</v>
      </c>
      <c r="E243" s="19">
        <v>0</v>
      </c>
      <c r="F243" s="18">
        <v>510035</v>
      </c>
      <c r="G243" s="18">
        <v>0</v>
      </c>
      <c r="H243" s="18">
        <v>510035</v>
      </c>
      <c r="I243" s="18">
        <v>0</v>
      </c>
      <c r="J243" s="18">
        <v>177492</v>
      </c>
      <c r="K243" s="18">
        <v>5100</v>
      </c>
      <c r="L243" s="18">
        <v>0</v>
      </c>
      <c r="M243" s="18">
        <v>0</v>
      </c>
      <c r="N243" s="20">
        <v>687527</v>
      </c>
    </row>
    <row r="244" spans="1:14" x14ac:dyDescent="0.2">
      <c r="A244" s="16" t="s">
        <v>36</v>
      </c>
      <c r="B244" s="17"/>
      <c r="C244" s="18">
        <v>0</v>
      </c>
      <c r="D244" s="19">
        <v>-0.05</v>
      </c>
      <c r="E244" s="19">
        <v>0</v>
      </c>
      <c r="F244" s="18">
        <v>-25200</v>
      </c>
      <c r="G244" s="18">
        <v>0</v>
      </c>
      <c r="H244" s="18">
        <v>-25200</v>
      </c>
      <c r="I244" s="18">
        <v>0</v>
      </c>
      <c r="J244" s="18">
        <v>-8770</v>
      </c>
      <c r="K244" s="18">
        <v>-252</v>
      </c>
      <c r="L244" s="18">
        <v>0</v>
      </c>
      <c r="M244" s="18">
        <v>0</v>
      </c>
      <c r="N244" s="20">
        <v>-33970</v>
      </c>
    </row>
    <row r="245" spans="1:14" x14ac:dyDescent="0.2">
      <c r="A245" s="16" t="s">
        <v>37</v>
      </c>
      <c r="B245" s="17"/>
      <c r="C245" s="18">
        <v>0</v>
      </c>
      <c r="D245" s="19">
        <v>0</v>
      </c>
      <c r="E245" s="19">
        <v>0</v>
      </c>
      <c r="F245" s="18">
        <v>0</v>
      </c>
      <c r="G245" s="18">
        <v>0</v>
      </c>
      <c r="H245" s="18">
        <v>0</v>
      </c>
      <c r="I245" s="18">
        <v>25200</v>
      </c>
      <c r="J245" s="18">
        <v>8518</v>
      </c>
      <c r="K245" s="18">
        <v>0</v>
      </c>
      <c r="L245" s="18">
        <v>0</v>
      </c>
      <c r="M245" s="18">
        <v>0</v>
      </c>
      <c r="N245" s="20">
        <v>33718</v>
      </c>
    </row>
    <row r="246" spans="1:14" x14ac:dyDescent="0.2">
      <c r="A246" s="16" t="s">
        <v>88</v>
      </c>
      <c r="B246" s="17"/>
      <c r="C246" s="18">
        <v>0</v>
      </c>
      <c r="D246" s="19">
        <v>0</v>
      </c>
      <c r="E246" s="19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1</v>
      </c>
      <c r="K246" s="18">
        <v>0</v>
      </c>
      <c r="L246" s="18">
        <v>0</v>
      </c>
      <c r="M246" s="18">
        <v>0</v>
      </c>
      <c r="N246" s="20">
        <v>1</v>
      </c>
    </row>
    <row r="247" spans="1:14" x14ac:dyDescent="0.2">
      <c r="A247" s="16" t="s">
        <v>30</v>
      </c>
      <c r="B247" s="17">
        <v>7</v>
      </c>
      <c r="C247" s="18">
        <v>0</v>
      </c>
      <c r="D247" s="19">
        <v>0</v>
      </c>
      <c r="E247" s="19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524065</v>
      </c>
      <c r="N247" s="20">
        <v>524065</v>
      </c>
    </row>
    <row r="248" spans="1:14" x14ac:dyDescent="0.2">
      <c r="A248" s="16" t="s">
        <v>20</v>
      </c>
      <c r="B248" s="17">
        <v>8</v>
      </c>
      <c r="C248" s="18">
        <v>0</v>
      </c>
      <c r="D248" s="19">
        <v>0</v>
      </c>
      <c r="E248" s="19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1531935</v>
      </c>
      <c r="N248" s="20">
        <v>1531935</v>
      </c>
    </row>
    <row r="249" spans="1:14" x14ac:dyDescent="0.2">
      <c r="A249" s="16" t="s">
        <v>21</v>
      </c>
      <c r="B249" s="17">
        <v>544</v>
      </c>
      <c r="C249" s="18">
        <v>0</v>
      </c>
      <c r="D249" s="19">
        <v>0</v>
      </c>
      <c r="E249" s="19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417225</v>
      </c>
      <c r="N249" s="20">
        <v>417225</v>
      </c>
    </row>
    <row r="250" spans="1:14" x14ac:dyDescent="0.2">
      <c r="A250" s="16" t="s">
        <v>23</v>
      </c>
      <c r="B250" s="17"/>
      <c r="C250" s="18">
        <v>0</v>
      </c>
      <c r="D250" s="19">
        <v>0</v>
      </c>
      <c r="E250" s="19">
        <v>2.63</v>
      </c>
      <c r="F250" s="18">
        <v>0</v>
      </c>
      <c r="G250" s="18">
        <v>1117855</v>
      </c>
      <c r="H250" s="18">
        <v>1117855</v>
      </c>
      <c r="I250" s="18">
        <v>0</v>
      </c>
      <c r="J250" s="18">
        <v>389014</v>
      </c>
      <c r="K250" s="18">
        <v>11179</v>
      </c>
      <c r="L250" s="18">
        <v>0</v>
      </c>
      <c r="M250" s="18">
        <v>0</v>
      </c>
      <c r="N250" s="20">
        <v>1506869</v>
      </c>
    </row>
    <row r="251" spans="1:14" x14ac:dyDescent="0.2">
      <c r="A251" s="16" t="s">
        <v>64</v>
      </c>
      <c r="B251" s="17"/>
      <c r="C251" s="18">
        <v>0</v>
      </c>
      <c r="D251" s="19">
        <v>26.896899999999999</v>
      </c>
      <c r="E251" s="19">
        <v>3.72</v>
      </c>
      <c r="F251" s="18">
        <v>18802900</v>
      </c>
      <c r="G251" s="18">
        <v>1187112</v>
      </c>
      <c r="H251" s="18">
        <v>19990012</v>
      </c>
      <c r="I251" s="18">
        <v>0</v>
      </c>
      <c r="J251" s="18">
        <v>6956524</v>
      </c>
      <c r="K251" s="18">
        <v>199900</v>
      </c>
      <c r="L251" s="18">
        <v>249755</v>
      </c>
      <c r="M251" s="18">
        <v>0</v>
      </c>
      <c r="N251" s="20">
        <v>27196291</v>
      </c>
    </row>
    <row r="252" spans="1:14" x14ac:dyDescent="0.2">
      <c r="A252" s="16" t="s">
        <v>83</v>
      </c>
      <c r="B252" s="17"/>
      <c r="C252" s="18">
        <v>0</v>
      </c>
      <c r="D252" s="19">
        <v>0</v>
      </c>
      <c r="E252" s="19">
        <v>0</v>
      </c>
      <c r="F252" s="18">
        <v>24000</v>
      </c>
      <c r="G252" s="18">
        <v>0</v>
      </c>
      <c r="H252" s="18">
        <v>24000</v>
      </c>
      <c r="I252" s="18">
        <v>0</v>
      </c>
      <c r="J252" s="18">
        <v>8352</v>
      </c>
      <c r="K252" s="18">
        <v>240</v>
      </c>
      <c r="L252" s="18">
        <v>4500</v>
      </c>
      <c r="M252" s="18">
        <v>0</v>
      </c>
      <c r="N252" s="20">
        <v>36852</v>
      </c>
    </row>
    <row r="253" spans="1:14" x14ac:dyDescent="0.2">
      <c r="A253" s="11" t="s">
        <v>24</v>
      </c>
      <c r="B253" s="12"/>
      <c r="C253" s="13">
        <f>SUM(C243:C252)</f>
        <v>0</v>
      </c>
      <c r="D253" s="14">
        <f>SUM(D243:D252)</f>
        <v>28.096899999999998</v>
      </c>
      <c r="E253" s="14">
        <f>SUM(E243:E252)</f>
        <v>6.35</v>
      </c>
      <c r="F253" s="13">
        <f>SUM(F243:F252)</f>
        <v>19311735</v>
      </c>
      <c r="G253" s="13">
        <f>SUM(G243:G252)</f>
        <v>2304967</v>
      </c>
      <c r="H253" s="13">
        <f>SUM(H243:H252)</f>
        <v>21616702</v>
      </c>
      <c r="I253" s="13">
        <f>SUM(I243:I252)</f>
        <v>25200</v>
      </c>
      <c r="J253" s="13">
        <f>SUM(J243:J252)</f>
        <v>7531131</v>
      </c>
      <c r="K253" s="13">
        <f>SUM(K243:K252)</f>
        <v>216167</v>
      </c>
      <c r="L253" s="13">
        <f>SUM(L243:L252)</f>
        <v>254255</v>
      </c>
      <c r="M253" s="13">
        <f>SUM(M243:M252)</f>
        <v>2473225</v>
      </c>
      <c r="N253" s="15">
        <f>SUM(N243:N252)</f>
        <v>31900513</v>
      </c>
    </row>
    <row r="254" spans="1:14" x14ac:dyDescent="0.2">
      <c r="A254" s="6" t="s">
        <v>231</v>
      </c>
      <c r="B254" s="7"/>
      <c r="C254" s="8">
        <f>C253</f>
        <v>0</v>
      </c>
      <c r="D254" s="9">
        <f>D253</f>
        <v>28.096899999999998</v>
      </c>
      <c r="E254" s="9">
        <f>E253</f>
        <v>6.35</v>
      </c>
      <c r="F254" s="8">
        <f>F253</f>
        <v>19311735</v>
      </c>
      <c r="G254" s="8">
        <f>G253</f>
        <v>2304967</v>
      </c>
      <c r="H254" s="8">
        <f>H253</f>
        <v>21616702</v>
      </c>
      <c r="I254" s="8">
        <f>I253</f>
        <v>25200</v>
      </c>
      <c r="J254" s="8">
        <f>J253</f>
        <v>7531131</v>
      </c>
      <c r="K254" s="8">
        <f>K253</f>
        <v>216167</v>
      </c>
      <c r="L254" s="8">
        <f>L253</f>
        <v>254255</v>
      </c>
      <c r="M254" s="8">
        <f>M253</f>
        <v>2473225</v>
      </c>
      <c r="N254" s="10">
        <f>N253</f>
        <v>31900513</v>
      </c>
    </row>
    <row r="255" spans="1:14" x14ac:dyDescent="0.2">
      <c r="A255" s="16"/>
      <c r="B255" s="17"/>
      <c r="C255" s="18"/>
      <c r="D255" s="19"/>
      <c r="E255" s="19"/>
      <c r="F255" s="18"/>
      <c r="G255" s="18"/>
      <c r="H255" s="18"/>
      <c r="I255" s="18"/>
      <c r="J255" s="18"/>
      <c r="K255" s="18"/>
      <c r="L255" s="18"/>
      <c r="M255" s="18"/>
      <c r="N255" s="20"/>
    </row>
    <row r="256" spans="1:14" x14ac:dyDescent="0.2">
      <c r="A256" s="6" t="s">
        <v>232</v>
      </c>
      <c r="B256" s="7"/>
      <c r="C256" s="8"/>
      <c r="D256" s="9"/>
      <c r="E256" s="9"/>
      <c r="F256" s="8"/>
      <c r="G256" s="8"/>
      <c r="H256" s="8"/>
      <c r="I256" s="8"/>
      <c r="J256" s="8"/>
      <c r="K256" s="8"/>
      <c r="L256" s="8"/>
      <c r="M256" s="8"/>
      <c r="N256" s="10"/>
    </row>
    <row r="257" spans="1:14" x14ac:dyDescent="0.2">
      <c r="A257" s="6" t="s">
        <v>233</v>
      </c>
      <c r="B257" s="7" t="s">
        <v>6</v>
      </c>
      <c r="C257" s="8" t="s">
        <v>7</v>
      </c>
      <c r="D257" s="9" t="s">
        <v>8</v>
      </c>
      <c r="E257" s="9" t="s">
        <v>9</v>
      </c>
      <c r="F257" s="8" t="s">
        <v>10</v>
      </c>
      <c r="G257" s="8" t="s">
        <v>11</v>
      </c>
      <c r="H257" s="8" t="s">
        <v>12</v>
      </c>
      <c r="I257" s="8" t="s">
        <v>13</v>
      </c>
      <c r="J257" s="8" t="s">
        <v>14</v>
      </c>
      <c r="K257" s="8" t="s">
        <v>15</v>
      </c>
      <c r="L257" s="8" t="s">
        <v>16</v>
      </c>
      <c r="M257" s="8" t="s">
        <v>17</v>
      </c>
      <c r="N257" s="10" t="s">
        <v>18</v>
      </c>
    </row>
    <row r="258" spans="1:14" x14ac:dyDescent="0.2">
      <c r="A258" s="11" t="s">
        <v>185</v>
      </c>
      <c r="B258" s="12"/>
      <c r="C258" s="13"/>
      <c r="D258" s="14"/>
      <c r="E258" s="14"/>
      <c r="F258" s="13"/>
      <c r="G258" s="13"/>
      <c r="H258" s="13"/>
      <c r="I258" s="13"/>
      <c r="J258" s="13"/>
      <c r="K258" s="13"/>
      <c r="L258" s="13"/>
      <c r="M258" s="13"/>
      <c r="N258" s="15"/>
    </row>
    <row r="259" spans="1:14" x14ac:dyDescent="0.2">
      <c r="A259" s="16" t="s">
        <v>36</v>
      </c>
      <c r="B259" s="17"/>
      <c r="C259" s="18">
        <v>0</v>
      </c>
      <c r="D259" s="19">
        <v>-0.12</v>
      </c>
      <c r="E259" s="19">
        <v>0</v>
      </c>
      <c r="F259" s="18">
        <v>-58800</v>
      </c>
      <c r="G259" s="18">
        <v>0</v>
      </c>
      <c r="H259" s="18">
        <v>-58800</v>
      </c>
      <c r="I259" s="18">
        <v>0</v>
      </c>
      <c r="J259" s="18">
        <v>-20462</v>
      </c>
      <c r="K259" s="18">
        <v>-588</v>
      </c>
      <c r="L259" s="18">
        <v>0</v>
      </c>
      <c r="M259" s="18">
        <v>0</v>
      </c>
      <c r="N259" s="20">
        <v>-79262</v>
      </c>
    </row>
    <row r="260" spans="1:14" x14ac:dyDescent="0.2">
      <c r="A260" s="16" t="s">
        <v>37</v>
      </c>
      <c r="B260" s="17"/>
      <c r="C260" s="18">
        <v>0</v>
      </c>
      <c r="D260" s="19">
        <v>0</v>
      </c>
      <c r="E260" s="19">
        <v>0</v>
      </c>
      <c r="F260" s="18">
        <v>0</v>
      </c>
      <c r="G260" s="18">
        <v>0</v>
      </c>
      <c r="H260" s="18">
        <v>0</v>
      </c>
      <c r="I260" s="18">
        <v>58800</v>
      </c>
      <c r="J260" s="18">
        <v>19874</v>
      </c>
      <c r="K260" s="18">
        <v>0</v>
      </c>
      <c r="L260" s="18">
        <v>0</v>
      </c>
      <c r="M260" s="18">
        <v>0</v>
      </c>
      <c r="N260" s="20">
        <v>78674</v>
      </c>
    </row>
    <row r="261" spans="1:14" x14ac:dyDescent="0.2">
      <c r="A261" s="16" t="s">
        <v>20</v>
      </c>
      <c r="B261" s="17">
        <v>8</v>
      </c>
      <c r="C261" s="18">
        <v>0</v>
      </c>
      <c r="D261" s="19">
        <v>0</v>
      </c>
      <c r="E261" s="19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3221000</v>
      </c>
      <c r="N261" s="20">
        <v>3221000</v>
      </c>
    </row>
    <row r="262" spans="1:14" x14ac:dyDescent="0.2">
      <c r="A262" s="16" t="s">
        <v>21</v>
      </c>
      <c r="B262" s="17">
        <v>544</v>
      </c>
      <c r="C262" s="18">
        <v>0</v>
      </c>
      <c r="D262" s="19">
        <v>0</v>
      </c>
      <c r="E262" s="19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2374423</v>
      </c>
      <c r="N262" s="20">
        <v>2374423</v>
      </c>
    </row>
    <row r="263" spans="1:14" x14ac:dyDescent="0.2">
      <c r="A263" s="16" t="s">
        <v>23</v>
      </c>
      <c r="B263" s="17"/>
      <c r="C263" s="18">
        <v>0</v>
      </c>
      <c r="D263" s="19">
        <v>0</v>
      </c>
      <c r="E263" s="19">
        <v>3.36</v>
      </c>
      <c r="F263" s="18">
        <v>0</v>
      </c>
      <c r="G263" s="18">
        <v>1428134</v>
      </c>
      <c r="H263" s="18">
        <v>1428134</v>
      </c>
      <c r="I263" s="18">
        <v>0</v>
      </c>
      <c r="J263" s="18">
        <v>496990</v>
      </c>
      <c r="K263" s="18">
        <v>14281</v>
      </c>
      <c r="L263" s="18">
        <v>0</v>
      </c>
      <c r="M263" s="18">
        <v>0</v>
      </c>
      <c r="N263" s="20">
        <v>1925124</v>
      </c>
    </row>
    <row r="264" spans="1:14" x14ac:dyDescent="0.2">
      <c r="A264" s="16" t="s">
        <v>64</v>
      </c>
      <c r="B264" s="17"/>
      <c r="C264" s="18">
        <v>0</v>
      </c>
      <c r="D264" s="19">
        <v>44.154699999999998</v>
      </c>
      <c r="E264" s="19">
        <v>6.2</v>
      </c>
      <c r="F264" s="18">
        <v>29797711</v>
      </c>
      <c r="G264" s="18">
        <v>1978520</v>
      </c>
      <c r="H264" s="18">
        <v>31776231</v>
      </c>
      <c r="I264" s="18">
        <v>0</v>
      </c>
      <c r="J264" s="18">
        <v>11058129</v>
      </c>
      <c r="K264" s="18">
        <v>317763</v>
      </c>
      <c r="L264" s="18">
        <v>385015</v>
      </c>
      <c r="M264" s="18">
        <v>0</v>
      </c>
      <c r="N264" s="20">
        <v>43219375</v>
      </c>
    </row>
    <row r="265" spans="1:14" x14ac:dyDescent="0.2">
      <c r="A265" s="16" t="s">
        <v>83</v>
      </c>
      <c r="B265" s="17"/>
      <c r="C265" s="18">
        <v>0</v>
      </c>
      <c r="D265" s="19">
        <v>0</v>
      </c>
      <c r="E265" s="19">
        <v>0</v>
      </c>
      <c r="F265" s="18">
        <v>12000</v>
      </c>
      <c r="G265" s="18">
        <v>0</v>
      </c>
      <c r="H265" s="18">
        <v>12000</v>
      </c>
      <c r="I265" s="18">
        <v>0</v>
      </c>
      <c r="J265" s="18">
        <v>4176</v>
      </c>
      <c r="K265" s="18">
        <v>120</v>
      </c>
      <c r="L265" s="18">
        <v>0</v>
      </c>
      <c r="M265" s="18">
        <v>0</v>
      </c>
      <c r="N265" s="20">
        <v>16176</v>
      </c>
    </row>
    <row r="266" spans="1:14" x14ac:dyDescent="0.2">
      <c r="A266" s="11" t="s">
        <v>24</v>
      </c>
      <c r="B266" s="12"/>
      <c r="C266" s="13">
        <f>SUM(C259:C265)</f>
        <v>0</v>
      </c>
      <c r="D266" s="14">
        <f>SUM(D259:D265)</f>
        <v>44.034700000000001</v>
      </c>
      <c r="E266" s="14">
        <f>SUM(E259:E265)</f>
        <v>9.56</v>
      </c>
      <c r="F266" s="13">
        <f>SUM(F259:F265)</f>
        <v>29750911</v>
      </c>
      <c r="G266" s="13">
        <f>SUM(G259:G265)</f>
        <v>3406654</v>
      </c>
      <c r="H266" s="13">
        <f>SUM(H259:H265)</f>
        <v>33157565</v>
      </c>
      <c r="I266" s="13">
        <f>SUM(I259:I265)</f>
        <v>58800</v>
      </c>
      <c r="J266" s="13">
        <f>SUM(J259:J265)</f>
        <v>11558707</v>
      </c>
      <c r="K266" s="13">
        <f>SUM(K259:K265)</f>
        <v>331576</v>
      </c>
      <c r="L266" s="13">
        <f>SUM(L259:L265)</f>
        <v>385015</v>
      </c>
      <c r="M266" s="13">
        <f>SUM(M259:M265)</f>
        <v>5595423</v>
      </c>
      <c r="N266" s="15">
        <f>SUM(N259:N265)</f>
        <v>50755510</v>
      </c>
    </row>
    <row r="267" spans="1:14" x14ac:dyDescent="0.2">
      <c r="A267" s="11" t="s">
        <v>25</v>
      </c>
      <c r="B267" s="12"/>
      <c r="C267" s="13"/>
      <c r="D267" s="14"/>
      <c r="E267" s="14"/>
      <c r="F267" s="13"/>
      <c r="G267" s="13"/>
      <c r="H267" s="13"/>
      <c r="I267" s="13"/>
      <c r="J267" s="13"/>
      <c r="K267" s="13"/>
      <c r="L267" s="13"/>
      <c r="M267" s="13"/>
      <c r="N267" s="15"/>
    </row>
    <row r="268" spans="1:14" x14ac:dyDescent="0.2">
      <c r="A268" s="16" t="s">
        <v>65</v>
      </c>
      <c r="B268" s="17"/>
      <c r="C268" s="18">
        <v>68</v>
      </c>
      <c r="D268" s="19">
        <v>0</v>
      </c>
      <c r="E268" s="19">
        <v>0.49380000000000002</v>
      </c>
      <c r="F268" s="18">
        <v>0</v>
      </c>
      <c r="G268" s="18">
        <v>151808</v>
      </c>
      <c r="H268" s="18">
        <v>151808</v>
      </c>
      <c r="I268" s="18">
        <v>0</v>
      </c>
      <c r="J268" s="18">
        <v>52829</v>
      </c>
      <c r="K268" s="18">
        <v>1518</v>
      </c>
      <c r="L268" s="18">
        <v>1360</v>
      </c>
      <c r="M268" s="18">
        <v>0</v>
      </c>
      <c r="N268" s="20">
        <v>205997</v>
      </c>
    </row>
    <row r="269" spans="1:14" x14ac:dyDescent="0.2">
      <c r="A269" s="16" t="s">
        <v>234</v>
      </c>
      <c r="B269" s="17"/>
      <c r="C269" s="18">
        <v>405</v>
      </c>
      <c r="D269" s="19">
        <v>0</v>
      </c>
      <c r="E269" s="19">
        <v>1.9767999999999999</v>
      </c>
      <c r="F269" s="18">
        <v>0</v>
      </c>
      <c r="G269" s="18">
        <v>607724</v>
      </c>
      <c r="H269" s="18">
        <v>607724</v>
      </c>
      <c r="I269" s="18">
        <v>0</v>
      </c>
      <c r="J269" s="18">
        <v>211488</v>
      </c>
      <c r="K269" s="18">
        <v>6077</v>
      </c>
      <c r="L269" s="18">
        <v>8100</v>
      </c>
      <c r="M269" s="18">
        <v>0</v>
      </c>
      <c r="N269" s="20">
        <v>827312</v>
      </c>
    </row>
    <row r="270" spans="1:14" x14ac:dyDescent="0.2">
      <c r="A270" s="11" t="s">
        <v>24</v>
      </c>
      <c r="B270" s="12"/>
      <c r="C270" s="13">
        <f>SUM(C268:C269)</f>
        <v>473</v>
      </c>
      <c r="D270" s="14">
        <f>SUM(D268:D269)</f>
        <v>0</v>
      </c>
      <c r="E270" s="14">
        <f>SUM(E268:E269)</f>
        <v>2.4706000000000001</v>
      </c>
      <c r="F270" s="13">
        <f>SUM(F268:F269)</f>
        <v>0</v>
      </c>
      <c r="G270" s="13">
        <f>SUM(G268:G269)</f>
        <v>759532</v>
      </c>
      <c r="H270" s="13">
        <f>SUM(H268:H269)</f>
        <v>759532</v>
      </c>
      <c r="I270" s="13">
        <f>SUM(I268:I269)</f>
        <v>0</v>
      </c>
      <c r="J270" s="13">
        <f>SUM(J268:J269)</f>
        <v>264317</v>
      </c>
      <c r="K270" s="13">
        <f>SUM(K268:K269)</f>
        <v>7595</v>
      </c>
      <c r="L270" s="13">
        <f>SUM(L268:L269)</f>
        <v>9460</v>
      </c>
      <c r="M270" s="13">
        <f>SUM(M268:M269)</f>
        <v>0</v>
      </c>
      <c r="N270" s="15">
        <f>SUM(N268:N269)</f>
        <v>1033309</v>
      </c>
    </row>
    <row r="271" spans="1:14" x14ac:dyDescent="0.2">
      <c r="A271" s="6" t="s">
        <v>235</v>
      </c>
      <c r="B271" s="7"/>
      <c r="C271" s="8">
        <f>C266+C270</f>
        <v>473</v>
      </c>
      <c r="D271" s="9">
        <f>D266+D270</f>
        <v>44.034700000000001</v>
      </c>
      <c r="E271" s="9">
        <f>E266+E270</f>
        <v>12.0306</v>
      </c>
      <c r="F271" s="8">
        <f>F266+F270</f>
        <v>29750911</v>
      </c>
      <c r="G271" s="8">
        <f>G266+G270</f>
        <v>4166186</v>
      </c>
      <c r="H271" s="8">
        <f>H266+H270</f>
        <v>33917097</v>
      </c>
      <c r="I271" s="8">
        <f>I266+I270</f>
        <v>58800</v>
      </c>
      <c r="J271" s="8">
        <f>J266+J270</f>
        <v>11823024</v>
      </c>
      <c r="K271" s="8">
        <f>K266+K270</f>
        <v>339171</v>
      </c>
      <c r="L271" s="8">
        <f>L266+L270</f>
        <v>394475</v>
      </c>
      <c r="M271" s="8">
        <f>M266+M270</f>
        <v>5595423</v>
      </c>
      <c r="N271" s="10">
        <f>N266+N270</f>
        <v>51788819</v>
      </c>
    </row>
    <row r="272" spans="1:14" x14ac:dyDescent="0.2">
      <c r="A272" s="16"/>
      <c r="B272" s="17"/>
      <c r="C272" s="18"/>
      <c r="D272" s="19"/>
      <c r="E272" s="19"/>
      <c r="F272" s="18"/>
      <c r="G272" s="18"/>
      <c r="H272" s="18"/>
      <c r="I272" s="18"/>
      <c r="J272" s="18"/>
      <c r="K272" s="18"/>
      <c r="L272" s="18"/>
      <c r="M272" s="18"/>
      <c r="N272" s="20"/>
    </row>
    <row r="273" spans="1:14" x14ac:dyDescent="0.2">
      <c r="A273" s="6" t="s">
        <v>236</v>
      </c>
      <c r="B273" s="7"/>
      <c r="C273" s="8"/>
      <c r="D273" s="9"/>
      <c r="E273" s="9"/>
      <c r="F273" s="8"/>
      <c r="G273" s="8"/>
      <c r="H273" s="8"/>
      <c r="I273" s="8"/>
      <c r="J273" s="8"/>
      <c r="K273" s="8"/>
      <c r="L273" s="8"/>
      <c r="M273" s="8"/>
      <c r="N273" s="10"/>
    </row>
    <row r="274" spans="1:14" x14ac:dyDescent="0.2">
      <c r="A274" s="6" t="s">
        <v>237</v>
      </c>
      <c r="B274" s="7" t="s">
        <v>6</v>
      </c>
      <c r="C274" s="8" t="s">
        <v>7</v>
      </c>
      <c r="D274" s="9" t="s">
        <v>8</v>
      </c>
      <c r="E274" s="9" t="s">
        <v>9</v>
      </c>
      <c r="F274" s="8" t="s">
        <v>10</v>
      </c>
      <c r="G274" s="8" t="s">
        <v>11</v>
      </c>
      <c r="H274" s="8" t="s">
        <v>12</v>
      </c>
      <c r="I274" s="8" t="s">
        <v>13</v>
      </c>
      <c r="J274" s="8" t="s">
        <v>14</v>
      </c>
      <c r="K274" s="8" t="s">
        <v>15</v>
      </c>
      <c r="L274" s="8" t="s">
        <v>16</v>
      </c>
      <c r="M274" s="8" t="s">
        <v>17</v>
      </c>
      <c r="N274" s="10" t="s">
        <v>18</v>
      </c>
    </row>
    <row r="275" spans="1:14" x14ac:dyDescent="0.2">
      <c r="A275" s="11" t="s">
        <v>185</v>
      </c>
      <c r="B275" s="12"/>
      <c r="C275" s="13"/>
      <c r="D275" s="14"/>
      <c r="E275" s="14"/>
      <c r="F275" s="13"/>
      <c r="G275" s="13"/>
      <c r="H275" s="13"/>
      <c r="I275" s="13"/>
      <c r="J275" s="13"/>
      <c r="K275" s="13"/>
      <c r="L275" s="13"/>
      <c r="M275" s="13"/>
      <c r="N275" s="15"/>
    </row>
    <row r="276" spans="1:14" x14ac:dyDescent="0.2">
      <c r="A276" s="16" t="s">
        <v>36</v>
      </c>
      <c r="B276" s="17"/>
      <c r="C276" s="18">
        <v>0</v>
      </c>
      <c r="D276" s="19">
        <v>-0.37</v>
      </c>
      <c r="E276" s="19">
        <v>0</v>
      </c>
      <c r="F276" s="18">
        <v>-184800</v>
      </c>
      <c r="G276" s="18">
        <v>0</v>
      </c>
      <c r="H276" s="18">
        <v>-184800</v>
      </c>
      <c r="I276" s="18">
        <v>0</v>
      </c>
      <c r="J276" s="18">
        <v>-64310</v>
      </c>
      <c r="K276" s="18">
        <v>-1848</v>
      </c>
      <c r="L276" s="18">
        <v>0</v>
      </c>
      <c r="M276" s="18">
        <v>0</v>
      </c>
      <c r="N276" s="20">
        <v>-249110</v>
      </c>
    </row>
    <row r="277" spans="1:14" x14ac:dyDescent="0.2">
      <c r="A277" s="16" t="s">
        <v>37</v>
      </c>
      <c r="B277" s="17"/>
      <c r="C277" s="18">
        <v>0</v>
      </c>
      <c r="D277" s="19">
        <v>0</v>
      </c>
      <c r="E277" s="19">
        <v>0</v>
      </c>
      <c r="F277" s="18">
        <v>0</v>
      </c>
      <c r="G277" s="18">
        <v>0</v>
      </c>
      <c r="H277" s="18">
        <v>0</v>
      </c>
      <c r="I277" s="18">
        <v>184800</v>
      </c>
      <c r="J277" s="18">
        <v>62462</v>
      </c>
      <c r="K277" s="18">
        <v>0</v>
      </c>
      <c r="L277" s="18">
        <v>0</v>
      </c>
      <c r="M277" s="18">
        <v>0</v>
      </c>
      <c r="N277" s="20">
        <v>247262</v>
      </c>
    </row>
    <row r="278" spans="1:14" x14ac:dyDescent="0.2">
      <c r="A278" s="16" t="s">
        <v>30</v>
      </c>
      <c r="B278" s="17">
        <v>7</v>
      </c>
      <c r="C278" s="18">
        <v>0</v>
      </c>
      <c r="D278" s="19">
        <v>0</v>
      </c>
      <c r="E278" s="19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226296</v>
      </c>
      <c r="N278" s="20">
        <v>226296</v>
      </c>
    </row>
    <row r="279" spans="1:14" x14ac:dyDescent="0.2">
      <c r="A279" s="16" t="s">
        <v>20</v>
      </c>
      <c r="B279" s="17">
        <v>8</v>
      </c>
      <c r="C279" s="18">
        <v>0</v>
      </c>
      <c r="D279" s="19">
        <v>0</v>
      </c>
      <c r="E279" s="19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2133004</v>
      </c>
      <c r="N279" s="20">
        <v>2133004</v>
      </c>
    </row>
    <row r="280" spans="1:14" x14ac:dyDescent="0.2">
      <c r="A280" s="16" t="s">
        <v>21</v>
      </c>
      <c r="B280" s="17">
        <v>544</v>
      </c>
      <c r="C280" s="18">
        <v>0</v>
      </c>
      <c r="D280" s="19">
        <v>0</v>
      </c>
      <c r="E280" s="19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1188583</v>
      </c>
      <c r="N280" s="20">
        <v>1188583</v>
      </c>
    </row>
    <row r="281" spans="1:14" x14ac:dyDescent="0.2">
      <c r="A281" s="16" t="s">
        <v>23</v>
      </c>
      <c r="B281" s="17"/>
      <c r="C281" s="18">
        <v>0</v>
      </c>
      <c r="D281" s="19">
        <v>0</v>
      </c>
      <c r="E281" s="19">
        <v>3.04</v>
      </c>
      <c r="F281" s="18">
        <v>0</v>
      </c>
      <c r="G281" s="18">
        <v>1292122</v>
      </c>
      <c r="H281" s="18">
        <v>1292122</v>
      </c>
      <c r="I281" s="18">
        <v>0</v>
      </c>
      <c r="J281" s="18">
        <v>449658</v>
      </c>
      <c r="K281" s="18">
        <v>12921</v>
      </c>
      <c r="L281" s="18">
        <v>0</v>
      </c>
      <c r="M281" s="18">
        <v>0</v>
      </c>
      <c r="N281" s="20">
        <v>1741780</v>
      </c>
    </row>
    <row r="282" spans="1:14" x14ac:dyDescent="0.2">
      <c r="A282" s="16" t="s">
        <v>64</v>
      </c>
      <c r="B282" s="17"/>
      <c r="C282" s="18">
        <v>0</v>
      </c>
      <c r="D282" s="19">
        <v>37.762099999999997</v>
      </c>
      <c r="E282" s="19">
        <v>4.96</v>
      </c>
      <c r="F282" s="18">
        <v>27586680</v>
      </c>
      <c r="G282" s="18">
        <v>1582816</v>
      </c>
      <c r="H282" s="18">
        <v>29169496</v>
      </c>
      <c r="I282" s="18">
        <v>0</v>
      </c>
      <c r="J282" s="18">
        <v>10150985</v>
      </c>
      <c r="K282" s="18">
        <v>291695</v>
      </c>
      <c r="L282" s="18">
        <v>356780</v>
      </c>
      <c r="M282" s="18">
        <v>0</v>
      </c>
      <c r="N282" s="20">
        <v>39677261</v>
      </c>
    </row>
    <row r="283" spans="1:14" x14ac:dyDescent="0.2">
      <c r="A283" s="16" t="s">
        <v>83</v>
      </c>
      <c r="B283" s="17"/>
      <c r="C283" s="18">
        <v>0</v>
      </c>
      <c r="D283" s="19">
        <v>0</v>
      </c>
      <c r="E283" s="19">
        <v>0</v>
      </c>
      <c r="F283" s="18">
        <v>48000</v>
      </c>
      <c r="G283" s="18">
        <v>0</v>
      </c>
      <c r="H283" s="18">
        <v>48000</v>
      </c>
      <c r="I283" s="18">
        <v>0</v>
      </c>
      <c r="J283" s="18">
        <v>16704</v>
      </c>
      <c r="K283" s="18">
        <v>480</v>
      </c>
      <c r="L283" s="18">
        <v>9000</v>
      </c>
      <c r="M283" s="18">
        <v>0</v>
      </c>
      <c r="N283" s="20">
        <v>73704</v>
      </c>
    </row>
    <row r="284" spans="1:14" x14ac:dyDescent="0.2">
      <c r="A284" s="11" t="s">
        <v>24</v>
      </c>
      <c r="B284" s="12"/>
      <c r="C284" s="13">
        <f>SUM(C276:C283)</f>
        <v>0</v>
      </c>
      <c r="D284" s="14">
        <f>SUM(D276:D283)</f>
        <v>37.392099999999999</v>
      </c>
      <c r="E284" s="14">
        <f>SUM(E276:E283)</f>
        <v>8</v>
      </c>
      <c r="F284" s="13">
        <f>SUM(F276:F283)</f>
        <v>27449880</v>
      </c>
      <c r="G284" s="13">
        <f>SUM(G276:G283)</f>
        <v>2874938</v>
      </c>
      <c r="H284" s="13">
        <f>SUM(H276:H283)</f>
        <v>30324818</v>
      </c>
      <c r="I284" s="13">
        <f>SUM(I276:I283)</f>
        <v>184800</v>
      </c>
      <c r="J284" s="13">
        <f>SUM(J276:J283)</f>
        <v>10615499</v>
      </c>
      <c r="K284" s="13">
        <f>SUM(K276:K283)</f>
        <v>303248</v>
      </c>
      <c r="L284" s="13">
        <f>SUM(L276:L283)</f>
        <v>365780</v>
      </c>
      <c r="M284" s="13">
        <f>SUM(M276:M283)</f>
        <v>3547883</v>
      </c>
      <c r="N284" s="15">
        <f>SUM(N276:N283)</f>
        <v>45038780</v>
      </c>
    </row>
    <row r="285" spans="1:14" x14ac:dyDescent="0.2">
      <c r="A285" s="6" t="s">
        <v>238</v>
      </c>
      <c r="B285" s="7"/>
      <c r="C285" s="8">
        <f>C284</f>
        <v>0</v>
      </c>
      <c r="D285" s="9">
        <f>D284</f>
        <v>37.392099999999999</v>
      </c>
      <c r="E285" s="9">
        <f>E284</f>
        <v>8</v>
      </c>
      <c r="F285" s="8">
        <f>F284</f>
        <v>27449880</v>
      </c>
      <c r="G285" s="8">
        <f>G284</f>
        <v>2874938</v>
      </c>
      <c r="H285" s="8">
        <f>H284</f>
        <v>30324818</v>
      </c>
      <c r="I285" s="8">
        <f>I284</f>
        <v>184800</v>
      </c>
      <c r="J285" s="8">
        <f>J284</f>
        <v>10615499</v>
      </c>
      <c r="K285" s="8">
        <f>K284</f>
        <v>303248</v>
      </c>
      <c r="L285" s="8">
        <f>L284</f>
        <v>365780</v>
      </c>
      <c r="M285" s="8">
        <f>M284</f>
        <v>3547883</v>
      </c>
      <c r="N285" s="10">
        <f>N284</f>
        <v>45038780</v>
      </c>
    </row>
    <row r="286" spans="1:14" x14ac:dyDescent="0.2">
      <c r="A286" s="16"/>
      <c r="B286" s="17"/>
      <c r="C286" s="18"/>
      <c r="D286" s="19"/>
      <c r="E286" s="19"/>
      <c r="F286" s="18"/>
      <c r="G286" s="18"/>
      <c r="H286" s="18"/>
      <c r="I286" s="18"/>
      <c r="J286" s="18"/>
      <c r="K286" s="18"/>
      <c r="L286" s="18"/>
      <c r="M286" s="18"/>
      <c r="N286" s="20"/>
    </row>
    <row r="287" spans="1:14" x14ac:dyDescent="0.2">
      <c r="A287" s="6" t="s">
        <v>239</v>
      </c>
      <c r="B287" s="7"/>
      <c r="C287" s="8"/>
      <c r="D287" s="9"/>
      <c r="E287" s="9"/>
      <c r="F287" s="8"/>
      <c r="G287" s="8"/>
      <c r="H287" s="8"/>
      <c r="I287" s="8"/>
      <c r="J287" s="8"/>
      <c r="K287" s="8"/>
      <c r="L287" s="8"/>
      <c r="M287" s="8"/>
      <c r="N287" s="10"/>
    </row>
    <row r="288" spans="1:14" x14ac:dyDescent="0.2">
      <c r="A288" s="6" t="s">
        <v>240</v>
      </c>
      <c r="B288" s="7" t="s">
        <v>6</v>
      </c>
      <c r="C288" s="8" t="s">
        <v>7</v>
      </c>
      <c r="D288" s="9" t="s">
        <v>8</v>
      </c>
      <c r="E288" s="9" t="s">
        <v>9</v>
      </c>
      <c r="F288" s="8" t="s">
        <v>10</v>
      </c>
      <c r="G288" s="8" t="s">
        <v>11</v>
      </c>
      <c r="H288" s="8" t="s">
        <v>12</v>
      </c>
      <c r="I288" s="8" t="s">
        <v>13</v>
      </c>
      <c r="J288" s="8" t="s">
        <v>14</v>
      </c>
      <c r="K288" s="8" t="s">
        <v>15</v>
      </c>
      <c r="L288" s="8" t="s">
        <v>16</v>
      </c>
      <c r="M288" s="8" t="s">
        <v>17</v>
      </c>
      <c r="N288" s="10" t="s">
        <v>18</v>
      </c>
    </row>
    <row r="289" spans="1:14" x14ac:dyDescent="0.2">
      <c r="A289" s="11" t="s">
        <v>185</v>
      </c>
      <c r="B289" s="12"/>
      <c r="C289" s="13"/>
      <c r="D289" s="14"/>
      <c r="E289" s="14"/>
      <c r="F289" s="13"/>
      <c r="G289" s="13"/>
      <c r="H289" s="13"/>
      <c r="I289" s="13"/>
      <c r="J289" s="13"/>
      <c r="K289" s="13"/>
      <c r="L289" s="13"/>
      <c r="M289" s="13"/>
      <c r="N289" s="15"/>
    </row>
    <row r="290" spans="1:14" x14ac:dyDescent="0.2">
      <c r="A290" s="16" t="s">
        <v>241</v>
      </c>
      <c r="B290" s="17"/>
      <c r="C290" s="18">
        <v>0</v>
      </c>
      <c r="D290" s="19">
        <v>0</v>
      </c>
      <c r="E290" s="19">
        <v>0</v>
      </c>
      <c r="F290" s="18">
        <v>-77000</v>
      </c>
      <c r="G290" s="18">
        <v>0</v>
      </c>
      <c r="H290" s="18">
        <v>-77000</v>
      </c>
      <c r="I290" s="18">
        <v>0</v>
      </c>
      <c r="J290" s="18">
        <v>-26796</v>
      </c>
      <c r="K290" s="18">
        <v>-770</v>
      </c>
      <c r="L290" s="18">
        <v>0</v>
      </c>
      <c r="M290" s="18">
        <v>0</v>
      </c>
      <c r="N290" s="20">
        <v>-103796</v>
      </c>
    </row>
    <row r="291" spans="1:14" x14ac:dyDescent="0.2">
      <c r="A291" s="16" t="s">
        <v>36</v>
      </c>
      <c r="B291" s="17"/>
      <c r="C291" s="18">
        <v>0</v>
      </c>
      <c r="D291" s="19">
        <v>-0.67</v>
      </c>
      <c r="E291" s="19">
        <v>0</v>
      </c>
      <c r="F291" s="18">
        <v>-366240</v>
      </c>
      <c r="G291" s="18">
        <v>0</v>
      </c>
      <c r="H291" s="18">
        <v>-366240</v>
      </c>
      <c r="I291" s="18">
        <v>0</v>
      </c>
      <c r="J291" s="18">
        <v>-127452</v>
      </c>
      <c r="K291" s="18">
        <v>-3662</v>
      </c>
      <c r="L291" s="18">
        <v>0</v>
      </c>
      <c r="M291" s="18">
        <v>0</v>
      </c>
      <c r="N291" s="20">
        <v>-493692</v>
      </c>
    </row>
    <row r="292" spans="1:14" x14ac:dyDescent="0.2">
      <c r="A292" s="16" t="s">
        <v>168</v>
      </c>
      <c r="B292" s="17"/>
      <c r="C292" s="18">
        <v>0</v>
      </c>
      <c r="D292" s="19">
        <v>0</v>
      </c>
      <c r="E292" s="19">
        <v>0</v>
      </c>
      <c r="F292" s="18">
        <v>0</v>
      </c>
      <c r="G292" s="18">
        <v>0</v>
      </c>
      <c r="H292" s="18">
        <v>0</v>
      </c>
      <c r="I292" s="18">
        <v>234000</v>
      </c>
      <c r="J292" s="18">
        <v>79092</v>
      </c>
      <c r="K292" s="18">
        <v>0</v>
      </c>
      <c r="L292" s="18">
        <v>0</v>
      </c>
      <c r="M292" s="18">
        <v>0</v>
      </c>
      <c r="N292" s="20">
        <v>313092</v>
      </c>
    </row>
    <row r="293" spans="1:14" x14ac:dyDescent="0.2">
      <c r="A293" s="16" t="s">
        <v>37</v>
      </c>
      <c r="B293" s="17"/>
      <c r="C293" s="18">
        <v>0</v>
      </c>
      <c r="D293" s="19">
        <v>0</v>
      </c>
      <c r="E293" s="19">
        <v>0</v>
      </c>
      <c r="F293" s="18">
        <v>0</v>
      </c>
      <c r="G293" s="18">
        <v>0</v>
      </c>
      <c r="H293" s="18">
        <v>0</v>
      </c>
      <c r="I293" s="18">
        <v>366240</v>
      </c>
      <c r="J293" s="18">
        <v>123790</v>
      </c>
      <c r="K293" s="18">
        <v>0</v>
      </c>
      <c r="L293" s="18">
        <v>0</v>
      </c>
      <c r="M293" s="18">
        <v>0</v>
      </c>
      <c r="N293" s="20">
        <v>490030</v>
      </c>
    </row>
    <row r="294" spans="1:14" x14ac:dyDescent="0.2">
      <c r="A294" s="16" t="s">
        <v>242</v>
      </c>
      <c r="B294" s="17"/>
      <c r="C294" s="18">
        <v>0</v>
      </c>
      <c r="D294" s="19">
        <v>0</v>
      </c>
      <c r="E294" s="19">
        <v>0</v>
      </c>
      <c r="F294" s="18">
        <v>0</v>
      </c>
      <c r="G294" s="18">
        <v>0</v>
      </c>
      <c r="H294" s="18">
        <v>0</v>
      </c>
      <c r="I294" s="18">
        <v>77000</v>
      </c>
      <c r="J294" s="18">
        <v>0</v>
      </c>
      <c r="K294" s="18">
        <v>0</v>
      </c>
      <c r="L294" s="18">
        <v>0</v>
      </c>
      <c r="M294" s="18">
        <v>0</v>
      </c>
      <c r="N294" s="20">
        <v>77000</v>
      </c>
    </row>
    <row r="295" spans="1:14" x14ac:dyDescent="0.2">
      <c r="A295" s="16" t="s">
        <v>30</v>
      </c>
      <c r="B295" s="17">
        <v>7</v>
      </c>
      <c r="C295" s="18">
        <v>0</v>
      </c>
      <c r="D295" s="19">
        <v>0</v>
      </c>
      <c r="E295" s="19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1293272</v>
      </c>
      <c r="N295" s="20">
        <v>1293272</v>
      </c>
    </row>
    <row r="296" spans="1:14" x14ac:dyDescent="0.2">
      <c r="A296" s="16" t="s">
        <v>20</v>
      </c>
      <c r="B296" s="17">
        <v>8</v>
      </c>
      <c r="C296" s="18">
        <v>0</v>
      </c>
      <c r="D296" s="19">
        <v>0</v>
      </c>
      <c r="E296" s="19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1886728</v>
      </c>
      <c r="N296" s="20">
        <v>1886728</v>
      </c>
    </row>
    <row r="297" spans="1:14" x14ac:dyDescent="0.2">
      <c r="A297" s="16" t="s">
        <v>21</v>
      </c>
      <c r="B297" s="17">
        <v>544</v>
      </c>
      <c r="C297" s="18">
        <v>0</v>
      </c>
      <c r="D297" s="19">
        <v>0</v>
      </c>
      <c r="E297" s="19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2517557</v>
      </c>
      <c r="N297" s="20">
        <v>2517557</v>
      </c>
    </row>
    <row r="298" spans="1:14" x14ac:dyDescent="0.2">
      <c r="A298" s="16" t="s">
        <v>23</v>
      </c>
      <c r="B298" s="17"/>
      <c r="C298" s="18">
        <v>0</v>
      </c>
      <c r="D298" s="19">
        <v>0</v>
      </c>
      <c r="E298" s="19">
        <v>3.36</v>
      </c>
      <c r="F298" s="18">
        <v>0</v>
      </c>
      <c r="G298" s="18">
        <v>1428134</v>
      </c>
      <c r="H298" s="18">
        <v>1428134</v>
      </c>
      <c r="I298" s="18">
        <v>0</v>
      </c>
      <c r="J298" s="18">
        <v>496990</v>
      </c>
      <c r="K298" s="18">
        <v>14281</v>
      </c>
      <c r="L298" s="18">
        <v>0</v>
      </c>
      <c r="M298" s="18">
        <v>0</v>
      </c>
      <c r="N298" s="20">
        <v>1925124</v>
      </c>
    </row>
    <row r="299" spans="1:14" x14ac:dyDescent="0.2">
      <c r="A299" s="16" t="s">
        <v>64</v>
      </c>
      <c r="B299" s="17"/>
      <c r="C299" s="18">
        <v>0</v>
      </c>
      <c r="D299" s="19">
        <v>51.399099999999997</v>
      </c>
      <c r="E299" s="19">
        <v>6.2</v>
      </c>
      <c r="F299" s="18">
        <v>36994540</v>
      </c>
      <c r="G299" s="18">
        <v>1978520</v>
      </c>
      <c r="H299" s="18">
        <v>38973060</v>
      </c>
      <c r="I299" s="18">
        <v>0</v>
      </c>
      <c r="J299" s="18">
        <v>13562626</v>
      </c>
      <c r="K299" s="18">
        <v>389731</v>
      </c>
      <c r="L299" s="18">
        <v>452050</v>
      </c>
      <c r="M299" s="18">
        <v>0</v>
      </c>
      <c r="N299" s="20">
        <v>52987736</v>
      </c>
    </row>
    <row r="300" spans="1:14" x14ac:dyDescent="0.2">
      <c r="A300" s="16" t="s">
        <v>83</v>
      </c>
      <c r="B300" s="17"/>
      <c r="C300" s="18">
        <v>0</v>
      </c>
      <c r="D300" s="19">
        <v>0</v>
      </c>
      <c r="E300" s="19">
        <v>0</v>
      </c>
      <c r="F300" s="18">
        <v>36000</v>
      </c>
      <c r="G300" s="18">
        <v>0</v>
      </c>
      <c r="H300" s="18">
        <v>36000</v>
      </c>
      <c r="I300" s="18">
        <v>0</v>
      </c>
      <c r="J300" s="18">
        <v>12528</v>
      </c>
      <c r="K300" s="18">
        <v>360</v>
      </c>
      <c r="L300" s="18">
        <v>4500</v>
      </c>
      <c r="M300" s="18">
        <v>0</v>
      </c>
      <c r="N300" s="20">
        <v>53028</v>
      </c>
    </row>
    <row r="301" spans="1:14" x14ac:dyDescent="0.2">
      <c r="A301" s="11" t="s">
        <v>24</v>
      </c>
      <c r="B301" s="12"/>
      <c r="C301" s="13">
        <f>SUM(C290:C300)</f>
        <v>0</v>
      </c>
      <c r="D301" s="14">
        <f>SUM(D290:D300)</f>
        <v>50.729099999999995</v>
      </c>
      <c r="E301" s="14">
        <f>SUM(E290:E300)</f>
        <v>9.56</v>
      </c>
      <c r="F301" s="13">
        <f>SUM(F290:F300)</f>
        <v>36587300</v>
      </c>
      <c r="G301" s="13">
        <f>SUM(G290:G300)</f>
        <v>3406654</v>
      </c>
      <c r="H301" s="13">
        <f>SUM(H290:H300)</f>
        <v>39993954</v>
      </c>
      <c r="I301" s="13">
        <f>SUM(I290:I300)</f>
        <v>677240</v>
      </c>
      <c r="J301" s="13">
        <f>SUM(J290:J300)</f>
        <v>14120778</v>
      </c>
      <c r="K301" s="13">
        <f>SUM(K290:K300)</f>
        <v>399940</v>
      </c>
      <c r="L301" s="13">
        <f>SUM(L290:L300)</f>
        <v>456550</v>
      </c>
      <c r="M301" s="13">
        <f>SUM(M290:M300)</f>
        <v>5697557</v>
      </c>
      <c r="N301" s="15">
        <f>SUM(N290:N300)</f>
        <v>60946079</v>
      </c>
    </row>
    <row r="302" spans="1:14" x14ac:dyDescent="0.2">
      <c r="A302" s="6" t="s">
        <v>243</v>
      </c>
      <c r="B302" s="7"/>
      <c r="C302" s="8">
        <f>C301</f>
        <v>0</v>
      </c>
      <c r="D302" s="9">
        <f>D301</f>
        <v>50.729099999999995</v>
      </c>
      <c r="E302" s="9">
        <f>E301</f>
        <v>9.56</v>
      </c>
      <c r="F302" s="8">
        <f>F301</f>
        <v>36587300</v>
      </c>
      <c r="G302" s="8">
        <f>G301</f>
        <v>3406654</v>
      </c>
      <c r="H302" s="8">
        <f>H301</f>
        <v>39993954</v>
      </c>
      <c r="I302" s="8">
        <f>I301</f>
        <v>677240</v>
      </c>
      <c r="J302" s="8">
        <f>J301</f>
        <v>14120778</v>
      </c>
      <c r="K302" s="8">
        <f>K301</f>
        <v>399940</v>
      </c>
      <c r="L302" s="8">
        <f>L301</f>
        <v>456550</v>
      </c>
      <c r="M302" s="8">
        <f>M301</f>
        <v>5697557</v>
      </c>
      <c r="N302" s="10">
        <f>N301</f>
        <v>60946079</v>
      </c>
    </row>
    <row r="303" spans="1:14" x14ac:dyDescent="0.2">
      <c r="A303" s="16"/>
      <c r="B303" s="17"/>
      <c r="C303" s="18"/>
      <c r="D303" s="19"/>
      <c r="E303" s="19"/>
      <c r="F303" s="18"/>
      <c r="G303" s="18"/>
      <c r="H303" s="18"/>
      <c r="I303" s="18"/>
      <c r="J303" s="18"/>
      <c r="K303" s="18"/>
      <c r="L303" s="18"/>
      <c r="M303" s="18"/>
      <c r="N303" s="20"/>
    </row>
    <row r="304" spans="1:14" x14ac:dyDescent="0.2">
      <c r="A304" s="6" t="s">
        <v>244</v>
      </c>
      <c r="B304" s="7"/>
      <c r="C304" s="8"/>
      <c r="D304" s="9"/>
      <c r="E304" s="9"/>
      <c r="F304" s="8"/>
      <c r="G304" s="8"/>
      <c r="H304" s="8"/>
      <c r="I304" s="8"/>
      <c r="J304" s="8"/>
      <c r="K304" s="8"/>
      <c r="L304" s="8"/>
      <c r="M304" s="8"/>
      <c r="N304" s="10"/>
    </row>
    <row r="305" spans="1:14" x14ac:dyDescent="0.2">
      <c r="A305" s="6" t="s">
        <v>245</v>
      </c>
      <c r="B305" s="7" t="s">
        <v>6</v>
      </c>
      <c r="C305" s="8" t="s">
        <v>7</v>
      </c>
      <c r="D305" s="9" t="s">
        <v>8</v>
      </c>
      <c r="E305" s="9" t="s">
        <v>9</v>
      </c>
      <c r="F305" s="8" t="s">
        <v>10</v>
      </c>
      <c r="G305" s="8" t="s">
        <v>11</v>
      </c>
      <c r="H305" s="8" t="s">
        <v>12</v>
      </c>
      <c r="I305" s="8" t="s">
        <v>13</v>
      </c>
      <c r="J305" s="8" t="s">
        <v>14</v>
      </c>
      <c r="K305" s="8" t="s">
        <v>15</v>
      </c>
      <c r="L305" s="8" t="s">
        <v>16</v>
      </c>
      <c r="M305" s="8" t="s">
        <v>17</v>
      </c>
      <c r="N305" s="10" t="s">
        <v>18</v>
      </c>
    </row>
    <row r="306" spans="1:14" x14ac:dyDescent="0.2">
      <c r="A306" s="11" t="s">
        <v>185</v>
      </c>
      <c r="B306" s="12"/>
      <c r="C306" s="13"/>
      <c r="D306" s="14"/>
      <c r="E306" s="14"/>
      <c r="F306" s="13"/>
      <c r="G306" s="13"/>
      <c r="H306" s="13"/>
      <c r="I306" s="13"/>
      <c r="J306" s="13"/>
      <c r="K306" s="13"/>
      <c r="L306" s="13"/>
      <c r="M306" s="13"/>
      <c r="N306" s="15"/>
    </row>
    <row r="307" spans="1:14" x14ac:dyDescent="0.2">
      <c r="A307" s="16" t="s">
        <v>36</v>
      </c>
      <c r="B307" s="17"/>
      <c r="C307" s="18">
        <v>0</v>
      </c>
      <c r="D307" s="19">
        <v>-0.88</v>
      </c>
      <c r="E307" s="19">
        <v>0</v>
      </c>
      <c r="F307" s="18">
        <v>-441840</v>
      </c>
      <c r="G307" s="18">
        <v>0</v>
      </c>
      <c r="H307" s="18">
        <v>-441840</v>
      </c>
      <c r="I307" s="18">
        <v>0</v>
      </c>
      <c r="J307" s="18">
        <v>-153760</v>
      </c>
      <c r="K307" s="18">
        <v>-4418</v>
      </c>
      <c r="L307" s="18">
        <v>0</v>
      </c>
      <c r="M307" s="18">
        <v>0</v>
      </c>
      <c r="N307" s="20">
        <v>-595600</v>
      </c>
    </row>
    <row r="308" spans="1:14" x14ac:dyDescent="0.2">
      <c r="A308" s="16" t="s">
        <v>37</v>
      </c>
      <c r="B308" s="17"/>
      <c r="C308" s="18">
        <v>0</v>
      </c>
      <c r="D308" s="19">
        <v>0</v>
      </c>
      <c r="E308" s="19">
        <v>0</v>
      </c>
      <c r="F308" s="18">
        <v>0</v>
      </c>
      <c r="G308" s="18">
        <v>0</v>
      </c>
      <c r="H308" s="18">
        <v>0</v>
      </c>
      <c r="I308" s="18">
        <v>441840</v>
      </c>
      <c r="J308" s="18">
        <v>149342</v>
      </c>
      <c r="K308" s="18">
        <v>0</v>
      </c>
      <c r="L308" s="18">
        <v>0</v>
      </c>
      <c r="M308" s="18">
        <v>0</v>
      </c>
      <c r="N308" s="20">
        <v>591182</v>
      </c>
    </row>
    <row r="309" spans="1:14" x14ac:dyDescent="0.2">
      <c r="A309" s="16" t="s">
        <v>30</v>
      </c>
      <c r="B309" s="17">
        <v>7</v>
      </c>
      <c r="C309" s="18">
        <v>0</v>
      </c>
      <c r="D309" s="19">
        <v>0</v>
      </c>
      <c r="E309" s="19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76000</v>
      </c>
      <c r="N309" s="20">
        <v>76000</v>
      </c>
    </row>
    <row r="310" spans="1:14" x14ac:dyDescent="0.2">
      <c r="A310" s="16" t="s">
        <v>20</v>
      </c>
      <c r="B310" s="17">
        <v>8</v>
      </c>
      <c r="C310" s="18">
        <v>0</v>
      </c>
      <c r="D310" s="19">
        <v>0</v>
      </c>
      <c r="E310" s="19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1364000</v>
      </c>
      <c r="N310" s="20">
        <v>1364000</v>
      </c>
    </row>
    <row r="311" spans="1:14" x14ac:dyDescent="0.2">
      <c r="A311" s="16" t="s">
        <v>21</v>
      </c>
      <c r="B311" s="17">
        <v>544</v>
      </c>
      <c r="C311" s="18">
        <v>0</v>
      </c>
      <c r="D311" s="19">
        <v>0</v>
      </c>
      <c r="E311" s="19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1089000</v>
      </c>
      <c r="N311" s="20">
        <v>1089000</v>
      </c>
    </row>
    <row r="312" spans="1:14" x14ac:dyDescent="0.2">
      <c r="A312" s="16" t="s">
        <v>23</v>
      </c>
      <c r="B312" s="17"/>
      <c r="C312" s="18">
        <v>0</v>
      </c>
      <c r="D312" s="19">
        <v>0</v>
      </c>
      <c r="E312" s="19">
        <v>2.63</v>
      </c>
      <c r="F312" s="18">
        <v>0</v>
      </c>
      <c r="G312" s="18">
        <v>1117855</v>
      </c>
      <c r="H312" s="18">
        <v>1117855</v>
      </c>
      <c r="I312" s="18">
        <v>0</v>
      </c>
      <c r="J312" s="18">
        <v>389014</v>
      </c>
      <c r="K312" s="18">
        <v>11179</v>
      </c>
      <c r="L312" s="18">
        <v>0</v>
      </c>
      <c r="M312" s="18">
        <v>0</v>
      </c>
      <c r="N312" s="20">
        <v>1506869</v>
      </c>
    </row>
    <row r="313" spans="1:14" x14ac:dyDescent="0.2">
      <c r="A313" s="16" t="s">
        <v>64</v>
      </c>
      <c r="B313" s="17"/>
      <c r="C313" s="18">
        <v>0</v>
      </c>
      <c r="D313" s="19">
        <v>24.62</v>
      </c>
      <c r="E313" s="19">
        <v>3.72</v>
      </c>
      <c r="F313" s="18">
        <v>16088541</v>
      </c>
      <c r="G313" s="18">
        <v>1187112</v>
      </c>
      <c r="H313" s="18">
        <v>17275653</v>
      </c>
      <c r="I313" s="18">
        <v>0</v>
      </c>
      <c r="J313" s="18">
        <v>6011927</v>
      </c>
      <c r="K313" s="18">
        <v>172756</v>
      </c>
      <c r="L313" s="18">
        <v>241170</v>
      </c>
      <c r="M313" s="18">
        <v>0</v>
      </c>
      <c r="N313" s="20">
        <v>23528750</v>
      </c>
    </row>
    <row r="314" spans="1:14" x14ac:dyDescent="0.2">
      <c r="A314" s="16" t="s">
        <v>83</v>
      </c>
      <c r="B314" s="17"/>
      <c r="C314" s="18">
        <v>0</v>
      </c>
      <c r="D314" s="19">
        <v>0</v>
      </c>
      <c r="E314" s="19">
        <v>0</v>
      </c>
      <c r="F314" s="18">
        <v>168000</v>
      </c>
      <c r="G314" s="18">
        <v>0</v>
      </c>
      <c r="H314" s="18">
        <v>168000</v>
      </c>
      <c r="I314" s="18">
        <v>0</v>
      </c>
      <c r="J314" s="18">
        <v>58464</v>
      </c>
      <c r="K314" s="18">
        <v>1680</v>
      </c>
      <c r="L314" s="18">
        <v>18000</v>
      </c>
      <c r="M314" s="18">
        <v>0</v>
      </c>
      <c r="N314" s="20">
        <v>244464</v>
      </c>
    </row>
    <row r="315" spans="1:14" x14ac:dyDescent="0.2">
      <c r="A315" s="11" t="s">
        <v>24</v>
      </c>
      <c r="B315" s="12"/>
      <c r="C315" s="13">
        <f>SUM(C307:C314)</f>
        <v>0</v>
      </c>
      <c r="D315" s="14">
        <f>SUM(D307:D314)</f>
        <v>23.740000000000002</v>
      </c>
      <c r="E315" s="14">
        <f>SUM(E307:E314)</f>
        <v>6.35</v>
      </c>
      <c r="F315" s="13">
        <f>SUM(F307:F314)</f>
        <v>15814701</v>
      </c>
      <c r="G315" s="13">
        <f>SUM(G307:G314)</f>
        <v>2304967</v>
      </c>
      <c r="H315" s="13">
        <f>SUM(H307:H314)</f>
        <v>18119668</v>
      </c>
      <c r="I315" s="13">
        <f>SUM(I307:I314)</f>
        <v>441840</v>
      </c>
      <c r="J315" s="13">
        <f>SUM(J307:J314)</f>
        <v>6454987</v>
      </c>
      <c r="K315" s="13">
        <f>SUM(K307:K314)</f>
        <v>181197</v>
      </c>
      <c r="L315" s="13">
        <f>SUM(L307:L314)</f>
        <v>259170</v>
      </c>
      <c r="M315" s="13">
        <f>SUM(M307:M314)</f>
        <v>2529000</v>
      </c>
      <c r="N315" s="15">
        <f>SUM(N307:N314)</f>
        <v>27804665</v>
      </c>
    </row>
    <row r="316" spans="1:14" x14ac:dyDescent="0.2">
      <c r="A316" s="6" t="s">
        <v>246</v>
      </c>
      <c r="B316" s="7"/>
      <c r="C316" s="8">
        <f>C315</f>
        <v>0</v>
      </c>
      <c r="D316" s="9">
        <f>D315</f>
        <v>23.740000000000002</v>
      </c>
      <c r="E316" s="9">
        <f>E315</f>
        <v>6.35</v>
      </c>
      <c r="F316" s="8">
        <f>F315</f>
        <v>15814701</v>
      </c>
      <c r="G316" s="8">
        <f>G315</f>
        <v>2304967</v>
      </c>
      <c r="H316" s="8">
        <f>H315</f>
        <v>18119668</v>
      </c>
      <c r="I316" s="8">
        <f>I315</f>
        <v>441840</v>
      </c>
      <c r="J316" s="8">
        <f>J315</f>
        <v>6454987</v>
      </c>
      <c r="K316" s="8">
        <f>K315</f>
        <v>181197</v>
      </c>
      <c r="L316" s="8">
        <f>L315</f>
        <v>259170</v>
      </c>
      <c r="M316" s="8">
        <f>M315</f>
        <v>2529000</v>
      </c>
      <c r="N316" s="10">
        <f>N315</f>
        <v>27804665</v>
      </c>
    </row>
    <row r="317" spans="1:14" x14ac:dyDescent="0.2">
      <c r="A317" s="16"/>
      <c r="B317" s="17"/>
      <c r="C317" s="18"/>
      <c r="D317" s="19"/>
      <c r="E317" s="19"/>
      <c r="F317" s="18"/>
      <c r="G317" s="18"/>
      <c r="H317" s="18"/>
      <c r="I317" s="18"/>
      <c r="J317" s="18"/>
      <c r="K317" s="18"/>
      <c r="L317" s="18"/>
      <c r="M317" s="18"/>
      <c r="N317" s="20"/>
    </row>
    <row r="318" spans="1:14" x14ac:dyDescent="0.2">
      <c r="A318" s="6" t="s">
        <v>247</v>
      </c>
      <c r="B318" s="7"/>
      <c r="C318" s="8"/>
      <c r="D318" s="9"/>
      <c r="E318" s="9"/>
      <c r="F318" s="8"/>
      <c r="G318" s="8"/>
      <c r="H318" s="8"/>
      <c r="I318" s="8"/>
      <c r="J318" s="8"/>
      <c r="K318" s="8"/>
      <c r="L318" s="8"/>
      <c r="M318" s="8"/>
      <c r="N318" s="10"/>
    </row>
    <row r="319" spans="1:14" x14ac:dyDescent="0.2">
      <c r="A319" s="6" t="s">
        <v>248</v>
      </c>
      <c r="B319" s="7" t="s">
        <v>6</v>
      </c>
      <c r="C319" s="8" t="s">
        <v>7</v>
      </c>
      <c r="D319" s="9" t="s">
        <v>8</v>
      </c>
      <c r="E319" s="9" t="s">
        <v>9</v>
      </c>
      <c r="F319" s="8" t="s">
        <v>10</v>
      </c>
      <c r="G319" s="8" t="s">
        <v>11</v>
      </c>
      <c r="H319" s="8" t="s">
        <v>12</v>
      </c>
      <c r="I319" s="8" t="s">
        <v>13</v>
      </c>
      <c r="J319" s="8" t="s">
        <v>14</v>
      </c>
      <c r="K319" s="8" t="s">
        <v>15</v>
      </c>
      <c r="L319" s="8" t="s">
        <v>16</v>
      </c>
      <c r="M319" s="8" t="s">
        <v>17</v>
      </c>
      <c r="N319" s="10" t="s">
        <v>18</v>
      </c>
    </row>
    <row r="320" spans="1:14" x14ac:dyDescent="0.2">
      <c r="A320" s="11" t="s">
        <v>185</v>
      </c>
      <c r="B320" s="12"/>
      <c r="C320" s="13"/>
      <c r="D320" s="14"/>
      <c r="E320" s="14"/>
      <c r="F320" s="13"/>
      <c r="G320" s="13"/>
      <c r="H320" s="13"/>
      <c r="I320" s="13"/>
      <c r="J320" s="13"/>
      <c r="K320" s="13"/>
      <c r="L320" s="13"/>
      <c r="M320" s="13"/>
      <c r="N320" s="15"/>
    </row>
    <row r="321" spans="1:14" x14ac:dyDescent="0.2">
      <c r="A321" s="16" t="s">
        <v>36</v>
      </c>
      <c r="B321" s="17"/>
      <c r="C321" s="18">
        <v>0</v>
      </c>
      <c r="D321" s="19">
        <v>-0.4</v>
      </c>
      <c r="E321" s="19">
        <v>0</v>
      </c>
      <c r="F321" s="18">
        <v>-200760</v>
      </c>
      <c r="G321" s="18">
        <v>0</v>
      </c>
      <c r="H321" s="18">
        <v>-200760</v>
      </c>
      <c r="I321" s="18">
        <v>0</v>
      </c>
      <c r="J321" s="18">
        <v>-69864</v>
      </c>
      <c r="K321" s="18">
        <v>-2008</v>
      </c>
      <c r="L321" s="18">
        <v>0</v>
      </c>
      <c r="M321" s="18">
        <v>0</v>
      </c>
      <c r="N321" s="20">
        <v>-270624</v>
      </c>
    </row>
    <row r="322" spans="1:14" x14ac:dyDescent="0.2">
      <c r="A322" s="16" t="s">
        <v>37</v>
      </c>
      <c r="B322" s="17"/>
      <c r="C322" s="18">
        <v>0</v>
      </c>
      <c r="D322" s="19">
        <v>0</v>
      </c>
      <c r="E322" s="19">
        <v>0</v>
      </c>
      <c r="F322" s="18">
        <v>0</v>
      </c>
      <c r="G322" s="18">
        <v>0</v>
      </c>
      <c r="H322" s="18">
        <v>0</v>
      </c>
      <c r="I322" s="18">
        <v>200760</v>
      </c>
      <c r="J322" s="18">
        <v>67856</v>
      </c>
      <c r="K322" s="18">
        <v>0</v>
      </c>
      <c r="L322" s="18">
        <v>0</v>
      </c>
      <c r="M322" s="18">
        <v>0</v>
      </c>
      <c r="N322" s="20">
        <v>268616</v>
      </c>
    </row>
    <row r="323" spans="1:14" x14ac:dyDescent="0.2">
      <c r="A323" s="16" t="s">
        <v>20</v>
      </c>
      <c r="B323" s="17">
        <v>8</v>
      </c>
      <c r="C323" s="18">
        <v>0</v>
      </c>
      <c r="D323" s="19">
        <v>0</v>
      </c>
      <c r="E323" s="19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1607000</v>
      </c>
      <c r="N323" s="20">
        <v>1607000</v>
      </c>
    </row>
    <row r="324" spans="1:14" x14ac:dyDescent="0.2">
      <c r="A324" s="16" t="s">
        <v>21</v>
      </c>
      <c r="B324" s="17">
        <v>544</v>
      </c>
      <c r="C324" s="18">
        <v>0</v>
      </c>
      <c r="D324" s="19">
        <v>0</v>
      </c>
      <c r="E324" s="19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1261514</v>
      </c>
      <c r="N324" s="20">
        <v>1261514</v>
      </c>
    </row>
    <row r="325" spans="1:14" x14ac:dyDescent="0.2">
      <c r="A325" s="16" t="s">
        <v>23</v>
      </c>
      <c r="B325" s="17"/>
      <c r="C325" s="18">
        <v>0</v>
      </c>
      <c r="D325" s="19">
        <v>0</v>
      </c>
      <c r="E325" s="19">
        <v>2.63</v>
      </c>
      <c r="F325" s="18">
        <v>0</v>
      </c>
      <c r="G325" s="18">
        <v>1117855</v>
      </c>
      <c r="H325" s="18">
        <v>1117855</v>
      </c>
      <c r="I325" s="18">
        <v>0</v>
      </c>
      <c r="J325" s="18">
        <v>389014</v>
      </c>
      <c r="K325" s="18">
        <v>11179</v>
      </c>
      <c r="L325" s="18">
        <v>0</v>
      </c>
      <c r="M325" s="18">
        <v>0</v>
      </c>
      <c r="N325" s="20">
        <v>1506869</v>
      </c>
    </row>
    <row r="326" spans="1:14" x14ac:dyDescent="0.2">
      <c r="A326" s="16" t="s">
        <v>64</v>
      </c>
      <c r="B326" s="17"/>
      <c r="C326" s="18">
        <v>0</v>
      </c>
      <c r="D326" s="19">
        <v>29.238099999999999</v>
      </c>
      <c r="E326" s="19">
        <v>3.72</v>
      </c>
      <c r="F326" s="18">
        <v>20310177</v>
      </c>
      <c r="G326" s="18">
        <v>1187112</v>
      </c>
      <c r="H326" s="18">
        <v>21497289</v>
      </c>
      <c r="I326" s="18">
        <v>0</v>
      </c>
      <c r="J326" s="18">
        <v>7481056</v>
      </c>
      <c r="K326" s="18">
        <v>214972</v>
      </c>
      <c r="L326" s="18">
        <v>260540</v>
      </c>
      <c r="M326" s="18">
        <v>0</v>
      </c>
      <c r="N326" s="20">
        <v>29238885</v>
      </c>
    </row>
    <row r="327" spans="1:14" x14ac:dyDescent="0.2">
      <c r="A327" s="11" t="s">
        <v>24</v>
      </c>
      <c r="B327" s="12"/>
      <c r="C327" s="13">
        <f>SUM(C321:C326)</f>
        <v>0</v>
      </c>
      <c r="D327" s="14">
        <f>SUM(D321:D326)</f>
        <v>28.838100000000001</v>
      </c>
      <c r="E327" s="14">
        <f>SUM(E321:E326)</f>
        <v>6.35</v>
      </c>
      <c r="F327" s="13">
        <f>SUM(F321:F326)</f>
        <v>20109417</v>
      </c>
      <c r="G327" s="13">
        <f>SUM(G321:G326)</f>
        <v>2304967</v>
      </c>
      <c r="H327" s="13">
        <f>SUM(H321:H326)</f>
        <v>22414384</v>
      </c>
      <c r="I327" s="13">
        <f>SUM(I321:I326)</f>
        <v>200760</v>
      </c>
      <c r="J327" s="13">
        <f>SUM(J321:J326)</f>
        <v>7868062</v>
      </c>
      <c r="K327" s="13">
        <f>SUM(K321:K326)</f>
        <v>224143</v>
      </c>
      <c r="L327" s="13">
        <f>SUM(L321:L326)</f>
        <v>260540</v>
      </c>
      <c r="M327" s="13">
        <f>SUM(M321:M326)</f>
        <v>2868514</v>
      </c>
      <c r="N327" s="15">
        <f>SUM(N321:N326)</f>
        <v>33612260</v>
      </c>
    </row>
    <row r="328" spans="1:14" x14ac:dyDescent="0.2">
      <c r="A328" s="6" t="s">
        <v>249</v>
      </c>
      <c r="B328" s="7"/>
      <c r="C328" s="8">
        <f>C327</f>
        <v>0</v>
      </c>
      <c r="D328" s="9">
        <f>D327</f>
        <v>28.838100000000001</v>
      </c>
      <c r="E328" s="9">
        <f>E327</f>
        <v>6.35</v>
      </c>
      <c r="F328" s="8">
        <f>F327</f>
        <v>20109417</v>
      </c>
      <c r="G328" s="8">
        <f>G327</f>
        <v>2304967</v>
      </c>
      <c r="H328" s="8">
        <f>H327</f>
        <v>22414384</v>
      </c>
      <c r="I328" s="8">
        <f>I327</f>
        <v>200760</v>
      </c>
      <c r="J328" s="8">
        <f>J327</f>
        <v>7868062</v>
      </c>
      <c r="K328" s="8">
        <f>K327</f>
        <v>224143</v>
      </c>
      <c r="L328" s="8">
        <f>L327</f>
        <v>260540</v>
      </c>
      <c r="M328" s="8">
        <f>M327</f>
        <v>2868514</v>
      </c>
      <c r="N328" s="10">
        <f>N327</f>
        <v>33612260</v>
      </c>
    </row>
    <row r="329" spans="1:14" x14ac:dyDescent="0.2">
      <c r="A329" s="16"/>
      <c r="B329" s="17"/>
      <c r="C329" s="18"/>
      <c r="D329" s="19"/>
      <c r="E329" s="19"/>
      <c r="F329" s="18"/>
      <c r="G329" s="18"/>
      <c r="H329" s="18"/>
      <c r="I329" s="18"/>
      <c r="J329" s="18"/>
      <c r="K329" s="18"/>
      <c r="L329" s="18"/>
      <c r="M329" s="18"/>
      <c r="N329" s="20"/>
    </row>
    <row r="330" spans="1:14" x14ac:dyDescent="0.2">
      <c r="A330" s="6" t="s">
        <v>250</v>
      </c>
      <c r="B330" s="7"/>
      <c r="C330" s="8"/>
      <c r="D330" s="9"/>
      <c r="E330" s="9"/>
      <c r="F330" s="8"/>
      <c r="G330" s="8"/>
      <c r="H330" s="8"/>
      <c r="I330" s="8"/>
      <c r="J330" s="8"/>
      <c r="K330" s="8"/>
      <c r="L330" s="8"/>
      <c r="M330" s="8"/>
      <c r="N330" s="10"/>
    </row>
    <row r="331" spans="1:14" x14ac:dyDescent="0.2">
      <c r="A331" s="6" t="s">
        <v>251</v>
      </c>
      <c r="B331" s="7" t="s">
        <v>6</v>
      </c>
      <c r="C331" s="8" t="s">
        <v>7</v>
      </c>
      <c r="D331" s="9" t="s">
        <v>8</v>
      </c>
      <c r="E331" s="9" t="s">
        <v>9</v>
      </c>
      <c r="F331" s="8" t="s">
        <v>10</v>
      </c>
      <c r="G331" s="8" t="s">
        <v>11</v>
      </c>
      <c r="H331" s="8" t="s">
        <v>12</v>
      </c>
      <c r="I331" s="8" t="s">
        <v>13</v>
      </c>
      <c r="J331" s="8" t="s">
        <v>14</v>
      </c>
      <c r="K331" s="8" t="s">
        <v>15</v>
      </c>
      <c r="L331" s="8" t="s">
        <v>16</v>
      </c>
      <c r="M331" s="8" t="s">
        <v>17</v>
      </c>
      <c r="N331" s="10" t="s">
        <v>18</v>
      </c>
    </row>
    <row r="332" spans="1:14" x14ac:dyDescent="0.2">
      <c r="A332" s="11" t="s">
        <v>185</v>
      </c>
      <c r="B332" s="12"/>
      <c r="C332" s="13"/>
      <c r="D332" s="14"/>
      <c r="E332" s="14"/>
      <c r="F332" s="13"/>
      <c r="G332" s="13"/>
      <c r="H332" s="13"/>
      <c r="I332" s="13"/>
      <c r="J332" s="13"/>
      <c r="K332" s="13"/>
      <c r="L332" s="13"/>
      <c r="M332" s="13"/>
      <c r="N332" s="15"/>
    </row>
    <row r="333" spans="1:14" x14ac:dyDescent="0.2">
      <c r="A333" s="16" t="s">
        <v>87</v>
      </c>
      <c r="B333" s="17"/>
      <c r="C333" s="18">
        <v>0</v>
      </c>
      <c r="D333" s="19">
        <v>0.15</v>
      </c>
      <c r="E333" s="19">
        <v>0</v>
      </c>
      <c r="F333" s="18">
        <v>69409</v>
      </c>
      <c r="G333" s="18">
        <v>0</v>
      </c>
      <c r="H333" s="18">
        <v>69409</v>
      </c>
      <c r="I333" s="18">
        <v>0</v>
      </c>
      <c r="J333" s="18">
        <v>24154</v>
      </c>
      <c r="K333" s="18">
        <v>694</v>
      </c>
      <c r="L333" s="18">
        <v>0</v>
      </c>
      <c r="M333" s="18">
        <v>0</v>
      </c>
      <c r="N333" s="20">
        <v>93563</v>
      </c>
    </row>
    <row r="334" spans="1:14" x14ac:dyDescent="0.2">
      <c r="A334" s="16" t="s">
        <v>36</v>
      </c>
      <c r="B334" s="17"/>
      <c r="C334" s="18">
        <v>0</v>
      </c>
      <c r="D334" s="19">
        <v>-0.47</v>
      </c>
      <c r="E334" s="19">
        <v>0</v>
      </c>
      <c r="F334" s="18">
        <v>-277200</v>
      </c>
      <c r="G334" s="18">
        <v>0</v>
      </c>
      <c r="H334" s="18">
        <v>-277200</v>
      </c>
      <c r="I334" s="18">
        <v>0</v>
      </c>
      <c r="J334" s="18">
        <v>-96466</v>
      </c>
      <c r="K334" s="18">
        <v>-2772</v>
      </c>
      <c r="L334" s="18">
        <v>0</v>
      </c>
      <c r="M334" s="18">
        <v>0</v>
      </c>
      <c r="N334" s="20">
        <v>-373666</v>
      </c>
    </row>
    <row r="335" spans="1:14" x14ac:dyDescent="0.2">
      <c r="A335" s="16" t="s">
        <v>37</v>
      </c>
      <c r="B335" s="17"/>
      <c r="C335" s="18">
        <v>0</v>
      </c>
      <c r="D335" s="19">
        <v>0</v>
      </c>
      <c r="E335" s="19">
        <v>0</v>
      </c>
      <c r="F335" s="18">
        <v>0</v>
      </c>
      <c r="G335" s="18">
        <v>0</v>
      </c>
      <c r="H335" s="18">
        <v>0</v>
      </c>
      <c r="I335" s="18">
        <v>277200</v>
      </c>
      <c r="J335" s="18">
        <v>93694</v>
      </c>
      <c r="K335" s="18">
        <v>0</v>
      </c>
      <c r="L335" s="18">
        <v>0</v>
      </c>
      <c r="M335" s="18">
        <v>0</v>
      </c>
      <c r="N335" s="20">
        <v>370894</v>
      </c>
    </row>
    <row r="336" spans="1:14" x14ac:dyDescent="0.2">
      <c r="A336" s="16" t="s">
        <v>20</v>
      </c>
      <c r="B336" s="17">
        <v>8</v>
      </c>
      <c r="C336" s="18">
        <v>0</v>
      </c>
      <c r="D336" s="19">
        <v>0</v>
      </c>
      <c r="E336" s="19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2053000</v>
      </c>
      <c r="N336" s="20">
        <v>2053000</v>
      </c>
    </row>
    <row r="337" spans="1:14" x14ac:dyDescent="0.2">
      <c r="A337" s="16" t="s">
        <v>21</v>
      </c>
      <c r="B337" s="17">
        <v>544</v>
      </c>
      <c r="C337" s="18">
        <v>0</v>
      </c>
      <c r="D337" s="19">
        <v>0</v>
      </c>
      <c r="E337" s="19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1657448</v>
      </c>
      <c r="N337" s="20">
        <v>1657448</v>
      </c>
    </row>
    <row r="338" spans="1:14" x14ac:dyDescent="0.2">
      <c r="A338" s="16" t="s">
        <v>23</v>
      </c>
      <c r="B338" s="17"/>
      <c r="C338" s="18">
        <v>0</v>
      </c>
      <c r="D338" s="19">
        <v>0</v>
      </c>
      <c r="E338" s="19">
        <v>2.63</v>
      </c>
      <c r="F338" s="18">
        <v>0</v>
      </c>
      <c r="G338" s="18">
        <v>1117855</v>
      </c>
      <c r="H338" s="18">
        <v>1117855</v>
      </c>
      <c r="I338" s="18">
        <v>0</v>
      </c>
      <c r="J338" s="18">
        <v>389014</v>
      </c>
      <c r="K338" s="18">
        <v>11179</v>
      </c>
      <c r="L338" s="18">
        <v>0</v>
      </c>
      <c r="M338" s="18">
        <v>0</v>
      </c>
      <c r="N338" s="20">
        <v>1506869</v>
      </c>
    </row>
    <row r="339" spans="1:14" x14ac:dyDescent="0.2">
      <c r="A339" s="16" t="s">
        <v>64</v>
      </c>
      <c r="B339" s="17"/>
      <c r="C339" s="18">
        <v>0</v>
      </c>
      <c r="D339" s="19">
        <v>32.0486</v>
      </c>
      <c r="E339" s="19">
        <v>3.72</v>
      </c>
      <c r="F339" s="18">
        <v>22211588</v>
      </c>
      <c r="G339" s="18">
        <v>1187112</v>
      </c>
      <c r="H339" s="18">
        <v>23398700</v>
      </c>
      <c r="I339" s="18">
        <v>0</v>
      </c>
      <c r="J339" s="18">
        <v>8142748</v>
      </c>
      <c r="K339" s="18">
        <v>233987</v>
      </c>
      <c r="L339" s="18">
        <v>268365</v>
      </c>
      <c r="M339" s="18">
        <v>0</v>
      </c>
      <c r="N339" s="20">
        <v>31809813</v>
      </c>
    </row>
    <row r="340" spans="1:14" x14ac:dyDescent="0.2">
      <c r="A340" s="16" t="s">
        <v>83</v>
      </c>
      <c r="B340" s="17"/>
      <c r="C340" s="18">
        <v>0</v>
      </c>
      <c r="D340" s="19">
        <v>0</v>
      </c>
      <c r="E340" s="19">
        <v>0</v>
      </c>
      <c r="F340" s="18">
        <v>108000</v>
      </c>
      <c r="G340" s="18">
        <v>0</v>
      </c>
      <c r="H340" s="18">
        <v>108000</v>
      </c>
      <c r="I340" s="18">
        <v>0</v>
      </c>
      <c r="J340" s="18">
        <v>37584</v>
      </c>
      <c r="K340" s="18">
        <v>1080</v>
      </c>
      <c r="L340" s="18">
        <v>18000</v>
      </c>
      <c r="M340" s="18">
        <v>0</v>
      </c>
      <c r="N340" s="20">
        <v>163584</v>
      </c>
    </row>
    <row r="341" spans="1:14" x14ac:dyDescent="0.2">
      <c r="A341" s="11" t="s">
        <v>24</v>
      </c>
      <c r="B341" s="12"/>
      <c r="C341" s="13">
        <f>SUM(C333:C340)</f>
        <v>0</v>
      </c>
      <c r="D341" s="14">
        <f>SUM(D333:D340)</f>
        <v>31.7286</v>
      </c>
      <c r="E341" s="14">
        <f>SUM(E333:E340)</f>
        <v>6.35</v>
      </c>
      <c r="F341" s="13">
        <f>SUM(F333:F340)</f>
        <v>22111797</v>
      </c>
      <c r="G341" s="13">
        <f>SUM(G333:G340)</f>
        <v>2304967</v>
      </c>
      <c r="H341" s="13">
        <f>SUM(H333:H340)</f>
        <v>24416764</v>
      </c>
      <c r="I341" s="13">
        <f>SUM(I333:I340)</f>
        <v>277200</v>
      </c>
      <c r="J341" s="13">
        <f>SUM(J333:J340)</f>
        <v>8590728</v>
      </c>
      <c r="K341" s="13">
        <f>SUM(K333:K340)</f>
        <v>244168</v>
      </c>
      <c r="L341" s="13">
        <f>SUM(L333:L340)</f>
        <v>286365</v>
      </c>
      <c r="M341" s="13">
        <f>SUM(M333:M340)</f>
        <v>3710448</v>
      </c>
      <c r="N341" s="15">
        <f>SUM(N333:N340)</f>
        <v>37281505</v>
      </c>
    </row>
    <row r="342" spans="1:14" x14ac:dyDescent="0.2">
      <c r="A342" s="6" t="s">
        <v>252</v>
      </c>
      <c r="B342" s="7"/>
      <c r="C342" s="8">
        <f>C341</f>
        <v>0</v>
      </c>
      <c r="D342" s="9">
        <f>D341</f>
        <v>31.7286</v>
      </c>
      <c r="E342" s="9">
        <f>E341</f>
        <v>6.35</v>
      </c>
      <c r="F342" s="8">
        <f>F341</f>
        <v>22111797</v>
      </c>
      <c r="G342" s="8">
        <f>G341</f>
        <v>2304967</v>
      </c>
      <c r="H342" s="8">
        <f>H341</f>
        <v>24416764</v>
      </c>
      <c r="I342" s="8">
        <f>I341</f>
        <v>277200</v>
      </c>
      <c r="J342" s="8">
        <f>J341</f>
        <v>8590728</v>
      </c>
      <c r="K342" s="8">
        <f>K341</f>
        <v>244168</v>
      </c>
      <c r="L342" s="8">
        <f>L341</f>
        <v>286365</v>
      </c>
      <c r="M342" s="8">
        <f>M341</f>
        <v>3710448</v>
      </c>
      <c r="N342" s="10">
        <f>N341</f>
        <v>37281505</v>
      </c>
    </row>
    <row r="343" spans="1:14" x14ac:dyDescent="0.2">
      <c r="A343" s="16"/>
      <c r="B343" s="17"/>
      <c r="C343" s="18"/>
      <c r="D343" s="19"/>
      <c r="E343" s="19"/>
      <c r="F343" s="18"/>
      <c r="G343" s="18"/>
      <c r="H343" s="18"/>
      <c r="I343" s="18"/>
      <c r="J343" s="18"/>
      <c r="K343" s="18"/>
      <c r="L343" s="18"/>
      <c r="M343" s="18"/>
      <c r="N343" s="20"/>
    </row>
    <row r="344" spans="1:14" x14ac:dyDescent="0.2">
      <c r="A344" s="6" t="s">
        <v>253</v>
      </c>
      <c r="B344" s="7"/>
      <c r="C344" s="8"/>
      <c r="D344" s="9"/>
      <c r="E344" s="9"/>
      <c r="F344" s="8"/>
      <c r="G344" s="8"/>
      <c r="H344" s="8"/>
      <c r="I344" s="8"/>
      <c r="J344" s="8"/>
      <c r="K344" s="8"/>
      <c r="L344" s="8"/>
      <c r="M344" s="8"/>
      <c r="N344" s="10"/>
    </row>
    <row r="345" spans="1:14" x14ac:dyDescent="0.2">
      <c r="A345" s="6" t="s">
        <v>254</v>
      </c>
      <c r="B345" s="7" t="s">
        <v>6</v>
      </c>
      <c r="C345" s="8" t="s">
        <v>7</v>
      </c>
      <c r="D345" s="9" t="s">
        <v>8</v>
      </c>
      <c r="E345" s="9" t="s">
        <v>9</v>
      </c>
      <c r="F345" s="8" t="s">
        <v>10</v>
      </c>
      <c r="G345" s="8" t="s">
        <v>11</v>
      </c>
      <c r="H345" s="8" t="s">
        <v>12</v>
      </c>
      <c r="I345" s="8" t="s">
        <v>13</v>
      </c>
      <c r="J345" s="8" t="s">
        <v>14</v>
      </c>
      <c r="K345" s="8" t="s">
        <v>15</v>
      </c>
      <c r="L345" s="8" t="s">
        <v>16</v>
      </c>
      <c r="M345" s="8" t="s">
        <v>17</v>
      </c>
      <c r="N345" s="10" t="s">
        <v>18</v>
      </c>
    </row>
    <row r="346" spans="1:14" x14ac:dyDescent="0.2">
      <c r="A346" s="11" t="s">
        <v>185</v>
      </c>
      <c r="B346" s="12"/>
      <c r="C346" s="13"/>
      <c r="D346" s="14"/>
      <c r="E346" s="14"/>
      <c r="F346" s="13"/>
      <c r="G346" s="13"/>
      <c r="H346" s="13"/>
      <c r="I346" s="13"/>
      <c r="J346" s="13"/>
      <c r="K346" s="13"/>
      <c r="L346" s="13"/>
      <c r="M346" s="13"/>
      <c r="N346" s="15"/>
    </row>
    <row r="347" spans="1:14" x14ac:dyDescent="0.2">
      <c r="A347" s="16" t="s">
        <v>87</v>
      </c>
      <c r="B347" s="17"/>
      <c r="C347" s="18">
        <v>0</v>
      </c>
      <c r="D347" s="19">
        <v>1</v>
      </c>
      <c r="E347" s="19">
        <v>0</v>
      </c>
      <c r="F347" s="18">
        <v>346447</v>
      </c>
      <c r="G347" s="18">
        <v>0</v>
      </c>
      <c r="H347" s="18">
        <v>346447</v>
      </c>
      <c r="I347" s="18">
        <v>0</v>
      </c>
      <c r="J347" s="18">
        <v>120563</v>
      </c>
      <c r="K347" s="18">
        <v>3464</v>
      </c>
      <c r="L347" s="18">
        <v>0</v>
      </c>
      <c r="M347" s="18">
        <v>0</v>
      </c>
      <c r="N347" s="20">
        <v>467010</v>
      </c>
    </row>
    <row r="348" spans="1:14" x14ac:dyDescent="0.2">
      <c r="A348" s="16" t="s">
        <v>36</v>
      </c>
      <c r="B348" s="17"/>
      <c r="C348" s="18">
        <v>0</v>
      </c>
      <c r="D348" s="19">
        <v>-0.17</v>
      </c>
      <c r="E348" s="19">
        <v>0</v>
      </c>
      <c r="F348" s="18">
        <v>-84000</v>
      </c>
      <c r="G348" s="18">
        <v>0</v>
      </c>
      <c r="H348" s="18">
        <v>-84000</v>
      </c>
      <c r="I348" s="18">
        <v>0</v>
      </c>
      <c r="J348" s="18">
        <v>-29232</v>
      </c>
      <c r="K348" s="18">
        <v>-840</v>
      </c>
      <c r="L348" s="18">
        <v>0</v>
      </c>
      <c r="M348" s="18">
        <v>0</v>
      </c>
      <c r="N348" s="20">
        <v>-113232</v>
      </c>
    </row>
    <row r="349" spans="1:14" x14ac:dyDescent="0.2">
      <c r="A349" s="16" t="s">
        <v>168</v>
      </c>
      <c r="B349" s="17"/>
      <c r="C349" s="18">
        <v>0</v>
      </c>
      <c r="D349" s="19">
        <v>0</v>
      </c>
      <c r="E349" s="19">
        <v>0</v>
      </c>
      <c r="F349" s="18">
        <v>0</v>
      </c>
      <c r="G349" s="18">
        <v>0</v>
      </c>
      <c r="H349" s="18">
        <v>0</v>
      </c>
      <c r="I349" s="18">
        <v>332100</v>
      </c>
      <c r="J349" s="18">
        <v>112250</v>
      </c>
      <c r="K349" s="18">
        <v>0</v>
      </c>
      <c r="L349" s="18">
        <v>0</v>
      </c>
      <c r="M349" s="18">
        <v>0</v>
      </c>
      <c r="N349" s="20">
        <v>444350</v>
      </c>
    </row>
    <row r="350" spans="1:14" x14ac:dyDescent="0.2">
      <c r="A350" s="16" t="s">
        <v>37</v>
      </c>
      <c r="B350" s="17"/>
      <c r="C350" s="18">
        <v>0</v>
      </c>
      <c r="D350" s="19">
        <v>0</v>
      </c>
      <c r="E350" s="19">
        <v>0</v>
      </c>
      <c r="F350" s="18">
        <v>0</v>
      </c>
      <c r="G350" s="18">
        <v>0</v>
      </c>
      <c r="H350" s="18">
        <v>0</v>
      </c>
      <c r="I350" s="18">
        <v>84000</v>
      </c>
      <c r="J350" s="18">
        <v>28392</v>
      </c>
      <c r="K350" s="18">
        <v>0</v>
      </c>
      <c r="L350" s="18">
        <v>0</v>
      </c>
      <c r="M350" s="18">
        <v>0</v>
      </c>
      <c r="N350" s="20">
        <v>112392</v>
      </c>
    </row>
    <row r="351" spans="1:14" x14ac:dyDescent="0.2">
      <c r="A351" s="16" t="s">
        <v>20</v>
      </c>
      <c r="B351" s="17">
        <v>8</v>
      </c>
      <c r="C351" s="18">
        <v>0</v>
      </c>
      <c r="D351" s="19">
        <v>0</v>
      </c>
      <c r="E351" s="19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1992000</v>
      </c>
      <c r="N351" s="20">
        <v>1992000</v>
      </c>
    </row>
    <row r="352" spans="1:14" x14ac:dyDescent="0.2">
      <c r="A352" s="16" t="s">
        <v>21</v>
      </c>
      <c r="B352" s="17">
        <v>544</v>
      </c>
      <c r="C352" s="18">
        <v>0</v>
      </c>
      <c r="D352" s="19">
        <v>0</v>
      </c>
      <c r="E352" s="19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521883</v>
      </c>
      <c r="N352" s="20">
        <v>521883</v>
      </c>
    </row>
    <row r="353" spans="1:14" x14ac:dyDescent="0.2">
      <c r="A353" s="16" t="s">
        <v>23</v>
      </c>
      <c r="B353" s="17"/>
      <c r="C353" s="18">
        <v>0</v>
      </c>
      <c r="D353" s="19">
        <v>0</v>
      </c>
      <c r="E353" s="19">
        <v>2.63</v>
      </c>
      <c r="F353" s="18">
        <v>0</v>
      </c>
      <c r="G353" s="18">
        <v>1117855</v>
      </c>
      <c r="H353" s="18">
        <v>1117855</v>
      </c>
      <c r="I353" s="18">
        <v>0</v>
      </c>
      <c r="J353" s="18">
        <v>389014</v>
      </c>
      <c r="K353" s="18">
        <v>11179</v>
      </c>
      <c r="L353" s="18">
        <v>0</v>
      </c>
      <c r="M353" s="18">
        <v>0</v>
      </c>
      <c r="N353" s="20">
        <v>1506869</v>
      </c>
    </row>
    <row r="354" spans="1:14" x14ac:dyDescent="0.2">
      <c r="A354" s="16" t="s">
        <v>64</v>
      </c>
      <c r="B354" s="17"/>
      <c r="C354" s="18">
        <v>0</v>
      </c>
      <c r="D354" s="19">
        <v>23.803999999999998</v>
      </c>
      <c r="E354" s="19">
        <v>3.72</v>
      </c>
      <c r="F354" s="18">
        <v>15855988</v>
      </c>
      <c r="G354" s="18">
        <v>1187112</v>
      </c>
      <c r="H354" s="18">
        <v>17043100</v>
      </c>
      <c r="I354" s="18">
        <v>0</v>
      </c>
      <c r="J354" s="18">
        <v>5930999</v>
      </c>
      <c r="K354" s="18">
        <v>170431</v>
      </c>
      <c r="L354" s="18">
        <v>256560</v>
      </c>
      <c r="M354" s="18">
        <v>0</v>
      </c>
      <c r="N354" s="20">
        <v>23230659</v>
      </c>
    </row>
    <row r="355" spans="1:14" x14ac:dyDescent="0.2">
      <c r="A355" s="11" t="s">
        <v>24</v>
      </c>
      <c r="B355" s="12"/>
      <c r="C355" s="13">
        <f>SUM(C347:C354)</f>
        <v>0</v>
      </c>
      <c r="D355" s="14">
        <f>SUM(D347:D354)</f>
        <v>24.633999999999997</v>
      </c>
      <c r="E355" s="14">
        <f>SUM(E347:E354)</f>
        <v>6.35</v>
      </c>
      <c r="F355" s="13">
        <f>SUM(F347:F354)</f>
        <v>16118435</v>
      </c>
      <c r="G355" s="13">
        <f>SUM(G347:G354)</f>
        <v>2304967</v>
      </c>
      <c r="H355" s="13">
        <f>SUM(H347:H354)</f>
        <v>18423402</v>
      </c>
      <c r="I355" s="13">
        <f>SUM(I347:I354)</f>
        <v>416100</v>
      </c>
      <c r="J355" s="13">
        <f>SUM(J347:J354)</f>
        <v>6551986</v>
      </c>
      <c r="K355" s="13">
        <f>SUM(K347:K354)</f>
        <v>184234</v>
      </c>
      <c r="L355" s="13">
        <f>SUM(L347:L354)</f>
        <v>256560</v>
      </c>
      <c r="M355" s="13">
        <f>SUM(M347:M354)</f>
        <v>2513883</v>
      </c>
      <c r="N355" s="15">
        <f>SUM(N347:N354)</f>
        <v>28161931</v>
      </c>
    </row>
    <row r="356" spans="1:14" x14ac:dyDescent="0.2">
      <c r="A356" s="6" t="s">
        <v>255</v>
      </c>
      <c r="B356" s="7"/>
      <c r="C356" s="8">
        <f>C355</f>
        <v>0</v>
      </c>
      <c r="D356" s="9">
        <f>D355</f>
        <v>24.633999999999997</v>
      </c>
      <c r="E356" s="9">
        <f>E355</f>
        <v>6.35</v>
      </c>
      <c r="F356" s="8">
        <f>F355</f>
        <v>16118435</v>
      </c>
      <c r="G356" s="8">
        <f>G355</f>
        <v>2304967</v>
      </c>
      <c r="H356" s="8">
        <f>H355</f>
        <v>18423402</v>
      </c>
      <c r="I356" s="8">
        <f>I355</f>
        <v>416100</v>
      </c>
      <c r="J356" s="8">
        <f>J355</f>
        <v>6551986</v>
      </c>
      <c r="K356" s="8">
        <f>K355</f>
        <v>184234</v>
      </c>
      <c r="L356" s="8">
        <f>L355</f>
        <v>256560</v>
      </c>
      <c r="M356" s="8">
        <f>M355</f>
        <v>2513883</v>
      </c>
      <c r="N356" s="10">
        <f>N355</f>
        <v>28161931</v>
      </c>
    </row>
    <row r="357" spans="1:14" x14ac:dyDescent="0.2">
      <c r="A357" s="16"/>
      <c r="B357" s="17"/>
      <c r="C357" s="18"/>
      <c r="D357" s="19"/>
      <c r="E357" s="19"/>
      <c r="F357" s="18"/>
      <c r="G357" s="18"/>
      <c r="H357" s="18"/>
      <c r="I357" s="18"/>
      <c r="J357" s="18"/>
      <c r="K357" s="18"/>
      <c r="L357" s="18"/>
      <c r="M357" s="18"/>
      <c r="N357" s="20"/>
    </row>
    <row r="358" spans="1:14" x14ac:dyDescent="0.2">
      <c r="A358" s="6" t="s">
        <v>256</v>
      </c>
      <c r="B358" s="7"/>
      <c r="C358" s="8"/>
      <c r="D358" s="9"/>
      <c r="E358" s="9"/>
      <c r="F358" s="8"/>
      <c r="G358" s="8"/>
      <c r="H358" s="8"/>
      <c r="I358" s="8"/>
      <c r="J358" s="8"/>
      <c r="K358" s="8"/>
      <c r="L358" s="8"/>
      <c r="M358" s="8"/>
      <c r="N358" s="10"/>
    </row>
    <row r="359" spans="1:14" x14ac:dyDescent="0.2">
      <c r="A359" s="6" t="s">
        <v>257</v>
      </c>
      <c r="B359" s="7" t="s">
        <v>6</v>
      </c>
      <c r="C359" s="8" t="s">
        <v>7</v>
      </c>
      <c r="D359" s="9" t="s">
        <v>8</v>
      </c>
      <c r="E359" s="9" t="s">
        <v>9</v>
      </c>
      <c r="F359" s="8" t="s">
        <v>10</v>
      </c>
      <c r="G359" s="8" t="s">
        <v>11</v>
      </c>
      <c r="H359" s="8" t="s">
        <v>12</v>
      </c>
      <c r="I359" s="8" t="s">
        <v>13</v>
      </c>
      <c r="J359" s="8" t="s">
        <v>14</v>
      </c>
      <c r="K359" s="8" t="s">
        <v>15</v>
      </c>
      <c r="L359" s="8" t="s">
        <v>16</v>
      </c>
      <c r="M359" s="8" t="s">
        <v>17</v>
      </c>
      <c r="N359" s="10" t="s">
        <v>18</v>
      </c>
    </row>
    <row r="360" spans="1:14" x14ac:dyDescent="0.2">
      <c r="A360" s="11" t="s">
        <v>185</v>
      </c>
      <c r="B360" s="12"/>
      <c r="C360" s="13"/>
      <c r="D360" s="14"/>
      <c r="E360" s="14"/>
      <c r="F360" s="13"/>
      <c r="G360" s="13"/>
      <c r="H360" s="13"/>
      <c r="I360" s="13"/>
      <c r="J360" s="13"/>
      <c r="K360" s="13"/>
      <c r="L360" s="13"/>
      <c r="M360" s="13"/>
      <c r="N360" s="15"/>
    </row>
    <row r="361" spans="1:14" x14ac:dyDescent="0.2">
      <c r="A361" s="16" t="s">
        <v>87</v>
      </c>
      <c r="B361" s="17"/>
      <c r="C361" s="18">
        <v>0</v>
      </c>
      <c r="D361" s="19">
        <v>1.8889</v>
      </c>
      <c r="E361" s="19">
        <v>0</v>
      </c>
      <c r="F361" s="18">
        <v>654403</v>
      </c>
      <c r="G361" s="18">
        <v>0</v>
      </c>
      <c r="H361" s="18">
        <v>654403</v>
      </c>
      <c r="I361" s="18">
        <v>0</v>
      </c>
      <c r="J361" s="18">
        <v>227732</v>
      </c>
      <c r="K361" s="18">
        <v>6544</v>
      </c>
      <c r="L361" s="18">
        <v>0</v>
      </c>
      <c r="M361" s="18">
        <v>0</v>
      </c>
      <c r="N361" s="20">
        <v>882135</v>
      </c>
    </row>
    <row r="362" spans="1:14" x14ac:dyDescent="0.2">
      <c r="A362" s="16" t="s">
        <v>36</v>
      </c>
      <c r="B362" s="17"/>
      <c r="C362" s="18">
        <v>0</v>
      </c>
      <c r="D362" s="19">
        <v>-0.05</v>
      </c>
      <c r="E362" s="19">
        <v>0</v>
      </c>
      <c r="F362" s="18">
        <v>-36960</v>
      </c>
      <c r="G362" s="18">
        <v>0</v>
      </c>
      <c r="H362" s="18">
        <v>-36960</v>
      </c>
      <c r="I362" s="18">
        <v>0</v>
      </c>
      <c r="J362" s="18">
        <v>-12862</v>
      </c>
      <c r="K362" s="18">
        <v>-370</v>
      </c>
      <c r="L362" s="18">
        <v>0</v>
      </c>
      <c r="M362" s="18">
        <v>0</v>
      </c>
      <c r="N362" s="20">
        <v>-49822</v>
      </c>
    </row>
    <row r="363" spans="1:14" x14ac:dyDescent="0.2">
      <c r="A363" s="16" t="s">
        <v>168</v>
      </c>
      <c r="B363" s="17"/>
      <c r="C363" s="18">
        <v>0</v>
      </c>
      <c r="D363" s="19">
        <v>0</v>
      </c>
      <c r="E363" s="19">
        <v>0</v>
      </c>
      <c r="F363" s="18">
        <v>0</v>
      </c>
      <c r="G363" s="18">
        <v>0</v>
      </c>
      <c r="H363" s="18">
        <v>0</v>
      </c>
      <c r="I363" s="18">
        <v>51800</v>
      </c>
      <c r="J363" s="18">
        <v>17508</v>
      </c>
      <c r="K363" s="18">
        <v>0</v>
      </c>
      <c r="L363" s="18">
        <v>0</v>
      </c>
      <c r="M363" s="18">
        <v>0</v>
      </c>
      <c r="N363" s="20">
        <v>69308</v>
      </c>
    </row>
    <row r="364" spans="1:14" x14ac:dyDescent="0.2">
      <c r="A364" s="16" t="s">
        <v>37</v>
      </c>
      <c r="B364" s="17"/>
      <c r="C364" s="18">
        <v>0</v>
      </c>
      <c r="D364" s="19">
        <v>0</v>
      </c>
      <c r="E364" s="19">
        <v>0</v>
      </c>
      <c r="F364" s="18">
        <v>0</v>
      </c>
      <c r="G364" s="18">
        <v>0</v>
      </c>
      <c r="H364" s="18">
        <v>0</v>
      </c>
      <c r="I364" s="18">
        <v>36960</v>
      </c>
      <c r="J364" s="18">
        <v>12492</v>
      </c>
      <c r="K364" s="18">
        <v>0</v>
      </c>
      <c r="L364" s="18">
        <v>0</v>
      </c>
      <c r="M364" s="18">
        <v>0</v>
      </c>
      <c r="N364" s="20">
        <v>49452</v>
      </c>
    </row>
    <row r="365" spans="1:14" x14ac:dyDescent="0.2">
      <c r="A365" s="16" t="s">
        <v>30</v>
      </c>
      <c r="B365" s="17">
        <v>7</v>
      </c>
      <c r="C365" s="18">
        <v>0</v>
      </c>
      <c r="D365" s="19">
        <v>0</v>
      </c>
      <c r="E365" s="19">
        <v>0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197400</v>
      </c>
      <c r="N365" s="20">
        <v>197400</v>
      </c>
    </row>
    <row r="366" spans="1:14" x14ac:dyDescent="0.2">
      <c r="A366" s="16" t="s">
        <v>20</v>
      </c>
      <c r="B366" s="17">
        <v>8</v>
      </c>
      <c r="C366" s="18">
        <v>0</v>
      </c>
      <c r="D366" s="19">
        <v>0</v>
      </c>
      <c r="E366" s="19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1998600</v>
      </c>
      <c r="N366" s="20">
        <v>1998600</v>
      </c>
    </row>
    <row r="367" spans="1:14" x14ac:dyDescent="0.2">
      <c r="A367" s="16" t="s">
        <v>21</v>
      </c>
      <c r="B367" s="17">
        <v>544</v>
      </c>
      <c r="C367" s="18">
        <v>0</v>
      </c>
      <c r="D367" s="19">
        <v>0</v>
      </c>
      <c r="E367" s="19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911412</v>
      </c>
      <c r="N367" s="20">
        <v>911412</v>
      </c>
    </row>
    <row r="368" spans="1:14" x14ac:dyDescent="0.2">
      <c r="A368" s="16" t="s">
        <v>23</v>
      </c>
      <c r="B368" s="17"/>
      <c r="C368" s="18">
        <v>0</v>
      </c>
      <c r="D368" s="19">
        <v>0</v>
      </c>
      <c r="E368" s="19">
        <v>2.63</v>
      </c>
      <c r="F368" s="18">
        <v>0</v>
      </c>
      <c r="G368" s="18">
        <v>1117855</v>
      </c>
      <c r="H368" s="18">
        <v>1117855</v>
      </c>
      <c r="I368" s="18">
        <v>0</v>
      </c>
      <c r="J368" s="18">
        <v>389014</v>
      </c>
      <c r="K368" s="18">
        <v>11179</v>
      </c>
      <c r="L368" s="18">
        <v>0</v>
      </c>
      <c r="M368" s="18">
        <v>0</v>
      </c>
      <c r="N368" s="20">
        <v>1506869</v>
      </c>
    </row>
    <row r="369" spans="1:14" x14ac:dyDescent="0.2">
      <c r="A369" s="16" t="s">
        <v>64</v>
      </c>
      <c r="B369" s="17"/>
      <c r="C369" s="18">
        <v>0</v>
      </c>
      <c r="D369" s="19">
        <v>29.158000000000001</v>
      </c>
      <c r="E369" s="19">
        <v>3.72</v>
      </c>
      <c r="F369" s="18">
        <v>20714360</v>
      </c>
      <c r="G369" s="18">
        <v>1187112</v>
      </c>
      <c r="H369" s="18">
        <v>21901472</v>
      </c>
      <c r="I369" s="18">
        <v>0</v>
      </c>
      <c r="J369" s="18">
        <v>7621712</v>
      </c>
      <c r="K369" s="18">
        <v>219014</v>
      </c>
      <c r="L369" s="18">
        <v>259755</v>
      </c>
      <c r="M369" s="18">
        <v>0</v>
      </c>
      <c r="N369" s="20">
        <v>29782939</v>
      </c>
    </row>
    <row r="370" spans="1:14" x14ac:dyDescent="0.2">
      <c r="A370" s="16" t="s">
        <v>83</v>
      </c>
      <c r="B370" s="17"/>
      <c r="C370" s="18">
        <v>0</v>
      </c>
      <c r="D370" s="19">
        <v>0</v>
      </c>
      <c r="E370" s="19">
        <v>0</v>
      </c>
      <c r="F370" s="18">
        <v>24000</v>
      </c>
      <c r="G370" s="18">
        <v>0</v>
      </c>
      <c r="H370" s="18">
        <v>24000</v>
      </c>
      <c r="I370" s="18">
        <v>0</v>
      </c>
      <c r="J370" s="18">
        <v>8352</v>
      </c>
      <c r="K370" s="18">
        <v>240</v>
      </c>
      <c r="L370" s="18">
        <v>4500</v>
      </c>
      <c r="M370" s="18">
        <v>0</v>
      </c>
      <c r="N370" s="20">
        <v>36852</v>
      </c>
    </row>
    <row r="371" spans="1:14" x14ac:dyDescent="0.2">
      <c r="A371" s="11" t="s">
        <v>24</v>
      </c>
      <c r="B371" s="12"/>
      <c r="C371" s="13">
        <f>SUM(C361:C370)</f>
        <v>0</v>
      </c>
      <c r="D371" s="14">
        <f>SUM(D361:D370)</f>
        <v>30.9969</v>
      </c>
      <c r="E371" s="14">
        <f>SUM(E361:E370)</f>
        <v>6.35</v>
      </c>
      <c r="F371" s="13">
        <f>SUM(F361:F370)</f>
        <v>21355803</v>
      </c>
      <c r="G371" s="13">
        <f>SUM(G361:G370)</f>
        <v>2304967</v>
      </c>
      <c r="H371" s="13">
        <f>SUM(H361:H370)</f>
        <v>23660770</v>
      </c>
      <c r="I371" s="13">
        <f>SUM(I361:I370)</f>
        <v>88760</v>
      </c>
      <c r="J371" s="13">
        <f>SUM(J361:J370)</f>
        <v>8263948</v>
      </c>
      <c r="K371" s="13">
        <f>SUM(K361:K370)</f>
        <v>236607</v>
      </c>
      <c r="L371" s="13">
        <f>SUM(L361:L370)</f>
        <v>264255</v>
      </c>
      <c r="M371" s="13">
        <f>SUM(M361:M370)</f>
        <v>3107412</v>
      </c>
      <c r="N371" s="15">
        <f>SUM(N361:N370)</f>
        <v>35385145</v>
      </c>
    </row>
    <row r="372" spans="1:14" x14ac:dyDescent="0.2">
      <c r="A372" s="6" t="s">
        <v>258</v>
      </c>
      <c r="B372" s="7"/>
      <c r="C372" s="8">
        <f>C371</f>
        <v>0</v>
      </c>
      <c r="D372" s="9">
        <f>D371</f>
        <v>30.9969</v>
      </c>
      <c r="E372" s="9">
        <f>E371</f>
        <v>6.35</v>
      </c>
      <c r="F372" s="8">
        <f>F371</f>
        <v>21355803</v>
      </c>
      <c r="G372" s="8">
        <f>G371</f>
        <v>2304967</v>
      </c>
      <c r="H372" s="8">
        <f>H371</f>
        <v>23660770</v>
      </c>
      <c r="I372" s="8">
        <f>I371</f>
        <v>88760</v>
      </c>
      <c r="J372" s="8">
        <f>J371</f>
        <v>8263948</v>
      </c>
      <c r="K372" s="8">
        <f>K371</f>
        <v>236607</v>
      </c>
      <c r="L372" s="8">
        <f>L371</f>
        <v>264255</v>
      </c>
      <c r="M372" s="8">
        <f>M371</f>
        <v>3107412</v>
      </c>
      <c r="N372" s="10">
        <f>N371</f>
        <v>35385145</v>
      </c>
    </row>
    <row r="373" spans="1:14" x14ac:dyDescent="0.2">
      <c r="A373" s="16"/>
      <c r="B373" s="17"/>
      <c r="C373" s="18"/>
      <c r="D373" s="19"/>
      <c r="E373" s="19"/>
      <c r="F373" s="18"/>
      <c r="G373" s="18"/>
      <c r="H373" s="18"/>
      <c r="I373" s="18"/>
      <c r="J373" s="18"/>
      <c r="K373" s="18"/>
      <c r="L373" s="18"/>
      <c r="M373" s="18"/>
      <c r="N373" s="20"/>
    </row>
    <row r="374" spans="1:14" x14ac:dyDescent="0.2">
      <c r="A374" s="6" t="s">
        <v>259</v>
      </c>
      <c r="B374" s="7"/>
      <c r="C374" s="8"/>
      <c r="D374" s="9"/>
      <c r="E374" s="9"/>
      <c r="F374" s="8"/>
      <c r="G374" s="8"/>
      <c r="H374" s="8"/>
      <c r="I374" s="8"/>
      <c r="J374" s="8"/>
      <c r="K374" s="8"/>
      <c r="L374" s="8"/>
      <c r="M374" s="8"/>
      <c r="N374" s="10"/>
    </row>
    <row r="375" spans="1:14" x14ac:dyDescent="0.2">
      <c r="A375" s="6" t="s">
        <v>260</v>
      </c>
      <c r="B375" s="7" t="s">
        <v>6</v>
      </c>
      <c r="C375" s="8" t="s">
        <v>7</v>
      </c>
      <c r="D375" s="9" t="s">
        <v>8</v>
      </c>
      <c r="E375" s="9" t="s">
        <v>9</v>
      </c>
      <c r="F375" s="8" t="s">
        <v>10</v>
      </c>
      <c r="G375" s="8" t="s">
        <v>11</v>
      </c>
      <c r="H375" s="8" t="s">
        <v>12</v>
      </c>
      <c r="I375" s="8" t="s">
        <v>13</v>
      </c>
      <c r="J375" s="8" t="s">
        <v>14</v>
      </c>
      <c r="K375" s="8" t="s">
        <v>15</v>
      </c>
      <c r="L375" s="8" t="s">
        <v>16</v>
      </c>
      <c r="M375" s="8" t="s">
        <v>17</v>
      </c>
      <c r="N375" s="10" t="s">
        <v>18</v>
      </c>
    </row>
    <row r="376" spans="1:14" x14ac:dyDescent="0.2">
      <c r="A376" s="11" t="s">
        <v>185</v>
      </c>
      <c r="B376" s="12"/>
      <c r="C376" s="13"/>
      <c r="D376" s="14"/>
      <c r="E376" s="14"/>
      <c r="F376" s="13"/>
      <c r="G376" s="13"/>
      <c r="H376" s="13"/>
      <c r="I376" s="13"/>
      <c r="J376" s="13"/>
      <c r="K376" s="13"/>
      <c r="L376" s="13"/>
      <c r="M376" s="13"/>
      <c r="N376" s="15"/>
    </row>
    <row r="377" spans="1:14" x14ac:dyDescent="0.2">
      <c r="A377" s="16" t="s">
        <v>87</v>
      </c>
      <c r="B377" s="17"/>
      <c r="C377" s="18">
        <v>0</v>
      </c>
      <c r="D377" s="19">
        <v>0.75</v>
      </c>
      <c r="E377" s="19">
        <v>0</v>
      </c>
      <c r="F377" s="18">
        <v>259835</v>
      </c>
      <c r="G377" s="18">
        <v>0</v>
      </c>
      <c r="H377" s="18">
        <v>259835</v>
      </c>
      <c r="I377" s="18">
        <v>0</v>
      </c>
      <c r="J377" s="18">
        <v>90422</v>
      </c>
      <c r="K377" s="18">
        <v>2598</v>
      </c>
      <c r="L377" s="18">
        <v>0</v>
      </c>
      <c r="M377" s="18">
        <v>0</v>
      </c>
      <c r="N377" s="20">
        <v>350257</v>
      </c>
    </row>
    <row r="378" spans="1:14" x14ac:dyDescent="0.2">
      <c r="A378" s="16" t="s">
        <v>241</v>
      </c>
      <c r="B378" s="17"/>
      <c r="C378" s="18">
        <v>0</v>
      </c>
      <c r="D378" s="19">
        <v>0</v>
      </c>
      <c r="E378" s="19">
        <v>0</v>
      </c>
      <c r="F378" s="18">
        <v>-150000</v>
      </c>
      <c r="G378" s="18">
        <v>0</v>
      </c>
      <c r="H378" s="18">
        <v>-150000</v>
      </c>
      <c r="I378" s="18">
        <v>0</v>
      </c>
      <c r="J378" s="18">
        <v>-52200</v>
      </c>
      <c r="K378" s="18">
        <v>-1500</v>
      </c>
      <c r="L378" s="18">
        <v>0</v>
      </c>
      <c r="M378" s="18">
        <v>0</v>
      </c>
      <c r="N378" s="20">
        <v>-202200</v>
      </c>
    </row>
    <row r="379" spans="1:14" x14ac:dyDescent="0.2">
      <c r="A379" s="16" t="s">
        <v>36</v>
      </c>
      <c r="B379" s="17"/>
      <c r="C379" s="18">
        <v>0</v>
      </c>
      <c r="D379" s="19">
        <v>-0.25</v>
      </c>
      <c r="E379" s="19">
        <v>0</v>
      </c>
      <c r="F379" s="18">
        <v>-126000</v>
      </c>
      <c r="G379" s="18">
        <v>0</v>
      </c>
      <c r="H379" s="18">
        <v>-126000</v>
      </c>
      <c r="I379" s="18">
        <v>0</v>
      </c>
      <c r="J379" s="18">
        <v>-43848</v>
      </c>
      <c r="K379" s="18">
        <v>-1260</v>
      </c>
      <c r="L379" s="18">
        <v>0</v>
      </c>
      <c r="M379" s="18">
        <v>0</v>
      </c>
      <c r="N379" s="20">
        <v>-169848</v>
      </c>
    </row>
    <row r="380" spans="1:14" x14ac:dyDescent="0.2">
      <c r="A380" s="16" t="s">
        <v>37</v>
      </c>
      <c r="B380" s="17"/>
      <c r="C380" s="18">
        <v>0</v>
      </c>
      <c r="D380" s="19">
        <v>0</v>
      </c>
      <c r="E380" s="19">
        <v>0</v>
      </c>
      <c r="F380" s="18">
        <v>0</v>
      </c>
      <c r="G380" s="18">
        <v>0</v>
      </c>
      <c r="H380" s="18">
        <v>0</v>
      </c>
      <c r="I380" s="18">
        <v>126000</v>
      </c>
      <c r="J380" s="18">
        <v>42588</v>
      </c>
      <c r="K380" s="18">
        <v>0</v>
      </c>
      <c r="L380" s="18">
        <v>0</v>
      </c>
      <c r="M380" s="18">
        <v>0</v>
      </c>
      <c r="N380" s="20">
        <v>168588</v>
      </c>
    </row>
    <row r="381" spans="1:14" x14ac:dyDescent="0.2">
      <c r="A381" s="16" t="s">
        <v>242</v>
      </c>
      <c r="B381" s="17"/>
      <c r="C381" s="18">
        <v>0</v>
      </c>
      <c r="D381" s="19">
        <v>0</v>
      </c>
      <c r="E381" s="19">
        <v>0</v>
      </c>
      <c r="F381" s="18">
        <v>0</v>
      </c>
      <c r="G381" s="18">
        <v>0</v>
      </c>
      <c r="H381" s="18">
        <v>0</v>
      </c>
      <c r="I381" s="18">
        <v>150000</v>
      </c>
      <c r="J381" s="18">
        <v>0</v>
      </c>
      <c r="K381" s="18">
        <v>0</v>
      </c>
      <c r="L381" s="18">
        <v>0</v>
      </c>
      <c r="M381" s="18">
        <v>0</v>
      </c>
      <c r="N381" s="20">
        <v>150000</v>
      </c>
    </row>
    <row r="382" spans="1:14" x14ac:dyDescent="0.2">
      <c r="A382" s="16" t="s">
        <v>88</v>
      </c>
      <c r="B382" s="17"/>
      <c r="C382" s="18">
        <v>0</v>
      </c>
      <c r="D382" s="19">
        <v>0</v>
      </c>
      <c r="E382" s="19">
        <v>0</v>
      </c>
      <c r="F382" s="18">
        <v>0</v>
      </c>
      <c r="G382" s="18">
        <v>0</v>
      </c>
      <c r="H382" s="18">
        <v>0</v>
      </c>
      <c r="I382" s="18">
        <v>0</v>
      </c>
      <c r="J382" s="18">
        <v>1</v>
      </c>
      <c r="K382" s="18">
        <v>0</v>
      </c>
      <c r="L382" s="18">
        <v>0</v>
      </c>
      <c r="M382" s="18">
        <v>0</v>
      </c>
      <c r="N382" s="20">
        <v>1</v>
      </c>
    </row>
    <row r="383" spans="1:14" x14ac:dyDescent="0.2">
      <c r="A383" s="16" t="s">
        <v>30</v>
      </c>
      <c r="B383" s="17">
        <v>7</v>
      </c>
      <c r="C383" s="18">
        <v>0</v>
      </c>
      <c r="D383" s="19">
        <v>0</v>
      </c>
      <c r="E383" s="19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845978</v>
      </c>
      <c r="N383" s="20">
        <v>845978</v>
      </c>
    </row>
    <row r="384" spans="1:14" x14ac:dyDescent="0.2">
      <c r="A384" s="16" t="s">
        <v>20</v>
      </c>
      <c r="B384" s="17">
        <v>8</v>
      </c>
      <c r="C384" s="18">
        <v>0</v>
      </c>
      <c r="D384" s="19">
        <v>0</v>
      </c>
      <c r="E384" s="19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4356002</v>
      </c>
      <c r="N384" s="20">
        <v>4356002</v>
      </c>
    </row>
    <row r="385" spans="1:14" x14ac:dyDescent="0.2">
      <c r="A385" s="16" t="s">
        <v>21</v>
      </c>
      <c r="B385" s="17">
        <v>544</v>
      </c>
      <c r="C385" s="18">
        <v>0</v>
      </c>
      <c r="D385" s="19">
        <v>0</v>
      </c>
      <c r="E385" s="19">
        <v>0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3236825</v>
      </c>
      <c r="N385" s="20">
        <v>3236825</v>
      </c>
    </row>
    <row r="386" spans="1:14" x14ac:dyDescent="0.2">
      <c r="A386" s="16" t="s">
        <v>45</v>
      </c>
      <c r="B386" s="17"/>
      <c r="C386" s="18">
        <v>0</v>
      </c>
      <c r="D386" s="19">
        <v>0</v>
      </c>
      <c r="E386" s="19">
        <v>0.4</v>
      </c>
      <c r="F386" s="18">
        <v>0</v>
      </c>
      <c r="G386" s="18">
        <v>105883</v>
      </c>
      <c r="H386" s="18">
        <v>105883</v>
      </c>
      <c r="I386" s="18">
        <v>0</v>
      </c>
      <c r="J386" s="18">
        <v>36847</v>
      </c>
      <c r="K386" s="18">
        <v>1059</v>
      </c>
      <c r="L386" s="18">
        <v>0</v>
      </c>
      <c r="M386" s="18">
        <v>0</v>
      </c>
      <c r="N386" s="20">
        <v>142730</v>
      </c>
    </row>
    <row r="387" spans="1:14" x14ac:dyDescent="0.2">
      <c r="A387" s="16" t="s">
        <v>23</v>
      </c>
      <c r="B387" s="17"/>
      <c r="C387" s="18">
        <v>0</v>
      </c>
      <c r="D387" s="19">
        <v>0</v>
      </c>
      <c r="E387" s="19">
        <v>3.73</v>
      </c>
      <c r="F387" s="18">
        <v>0</v>
      </c>
      <c r="G387" s="18">
        <v>1585399</v>
      </c>
      <c r="H387" s="18">
        <v>1585399</v>
      </c>
      <c r="I387" s="18">
        <v>0</v>
      </c>
      <c r="J387" s="18">
        <v>551719</v>
      </c>
      <c r="K387" s="18">
        <v>15854</v>
      </c>
      <c r="L387" s="18">
        <v>0</v>
      </c>
      <c r="M387" s="18">
        <v>0</v>
      </c>
      <c r="N387" s="20">
        <v>2137118</v>
      </c>
    </row>
    <row r="388" spans="1:14" x14ac:dyDescent="0.2">
      <c r="A388" s="16" t="s">
        <v>64</v>
      </c>
      <c r="B388" s="17"/>
      <c r="C388" s="18">
        <v>0</v>
      </c>
      <c r="D388" s="19">
        <v>61.571199999999997</v>
      </c>
      <c r="E388" s="19">
        <v>8.06</v>
      </c>
      <c r="F388" s="18">
        <v>43753684</v>
      </c>
      <c r="G388" s="18">
        <v>2572076</v>
      </c>
      <c r="H388" s="18">
        <v>46325760</v>
      </c>
      <c r="I388" s="18">
        <v>0</v>
      </c>
      <c r="J388" s="18">
        <v>16121364</v>
      </c>
      <c r="K388" s="18">
        <v>463257</v>
      </c>
      <c r="L388" s="18">
        <v>559850</v>
      </c>
      <c r="M388" s="18">
        <v>0</v>
      </c>
      <c r="N388" s="20">
        <v>63006974</v>
      </c>
    </row>
    <row r="389" spans="1:14" x14ac:dyDescent="0.2">
      <c r="A389" s="11" t="s">
        <v>24</v>
      </c>
      <c r="B389" s="12"/>
      <c r="C389" s="13">
        <f>SUM(C377:C388)</f>
        <v>0</v>
      </c>
      <c r="D389" s="14">
        <f>SUM(D377:D388)</f>
        <v>62.071199999999997</v>
      </c>
      <c r="E389" s="14">
        <f>SUM(E377:E388)</f>
        <v>12.190000000000001</v>
      </c>
      <c r="F389" s="13">
        <f>SUM(F377:F388)</f>
        <v>43737519</v>
      </c>
      <c r="G389" s="13">
        <f>SUM(G377:G388)</f>
        <v>4263358</v>
      </c>
      <c r="H389" s="13">
        <f>SUM(H377:H388)</f>
        <v>48000877</v>
      </c>
      <c r="I389" s="13">
        <f>SUM(I377:I388)</f>
        <v>276000</v>
      </c>
      <c r="J389" s="13">
        <f>SUM(J377:J388)</f>
        <v>16746893</v>
      </c>
      <c r="K389" s="13">
        <f>SUM(K377:K388)</f>
        <v>480008</v>
      </c>
      <c r="L389" s="13">
        <f>SUM(L377:L388)</f>
        <v>559850</v>
      </c>
      <c r="M389" s="13">
        <f>SUM(M377:M388)</f>
        <v>8438805</v>
      </c>
      <c r="N389" s="15">
        <f>SUM(N377:N388)</f>
        <v>74022425</v>
      </c>
    </row>
    <row r="390" spans="1:14" x14ac:dyDescent="0.2">
      <c r="A390" s="11" t="s">
        <v>25</v>
      </c>
      <c r="B390" s="12"/>
      <c r="C390" s="13"/>
      <c r="D390" s="14"/>
      <c r="E390" s="14"/>
      <c r="F390" s="13"/>
      <c r="G390" s="13"/>
      <c r="H390" s="13"/>
      <c r="I390" s="13"/>
      <c r="J390" s="13"/>
      <c r="K390" s="13"/>
      <c r="L390" s="13"/>
      <c r="M390" s="13"/>
      <c r="N390" s="15"/>
    </row>
    <row r="391" spans="1:14" x14ac:dyDescent="0.2">
      <c r="A391" s="16" t="s">
        <v>126</v>
      </c>
      <c r="B391" s="17"/>
      <c r="C391" s="18">
        <v>125</v>
      </c>
      <c r="D391" s="19">
        <v>0</v>
      </c>
      <c r="E391" s="19">
        <v>2.3847</v>
      </c>
      <c r="F391" s="18">
        <v>0</v>
      </c>
      <c r="G391" s="18">
        <v>733124</v>
      </c>
      <c r="H391" s="18">
        <v>733124</v>
      </c>
      <c r="I391" s="18">
        <v>0</v>
      </c>
      <c r="J391" s="18">
        <v>255127</v>
      </c>
      <c r="K391" s="18">
        <v>7331</v>
      </c>
      <c r="L391" s="18">
        <v>7625</v>
      </c>
      <c r="M391" s="18">
        <v>0</v>
      </c>
      <c r="N391" s="20">
        <v>995876</v>
      </c>
    </row>
    <row r="392" spans="1:14" x14ac:dyDescent="0.2">
      <c r="A392" s="16" t="s">
        <v>176</v>
      </c>
      <c r="B392" s="17"/>
      <c r="C392" s="18">
        <v>451</v>
      </c>
      <c r="D392" s="19">
        <v>0</v>
      </c>
      <c r="E392" s="19">
        <v>6.5167000000000002</v>
      </c>
      <c r="F392" s="18">
        <v>0</v>
      </c>
      <c r="G392" s="18">
        <v>2003416</v>
      </c>
      <c r="H392" s="18">
        <v>2003416</v>
      </c>
      <c r="I392" s="18">
        <v>0</v>
      </c>
      <c r="J392" s="18">
        <v>697188</v>
      </c>
      <c r="K392" s="18">
        <v>20034</v>
      </c>
      <c r="L392" s="18">
        <v>27511</v>
      </c>
      <c r="M392" s="18">
        <v>0</v>
      </c>
      <c r="N392" s="20">
        <v>2728115</v>
      </c>
    </row>
    <row r="393" spans="1:14" x14ac:dyDescent="0.2">
      <c r="A393" s="11" t="s">
        <v>24</v>
      </c>
      <c r="B393" s="12"/>
      <c r="C393" s="13">
        <f>SUM(C391:C392)</f>
        <v>576</v>
      </c>
      <c r="D393" s="14">
        <f>SUM(D391:D392)</f>
        <v>0</v>
      </c>
      <c r="E393" s="14">
        <f>SUM(E391:E392)</f>
        <v>8.9014000000000006</v>
      </c>
      <c r="F393" s="13">
        <f>SUM(F391:F392)</f>
        <v>0</v>
      </c>
      <c r="G393" s="13">
        <f>SUM(G391:G392)</f>
        <v>2736540</v>
      </c>
      <c r="H393" s="13">
        <f>SUM(H391:H392)</f>
        <v>2736540</v>
      </c>
      <c r="I393" s="13">
        <f>SUM(I391:I392)</f>
        <v>0</v>
      </c>
      <c r="J393" s="13">
        <f>SUM(J391:J392)</f>
        <v>952315</v>
      </c>
      <c r="K393" s="13">
        <f>SUM(K391:K392)</f>
        <v>27365</v>
      </c>
      <c r="L393" s="13">
        <f>SUM(L391:L392)</f>
        <v>35136</v>
      </c>
      <c r="M393" s="13">
        <f>SUM(M391:M392)</f>
        <v>0</v>
      </c>
      <c r="N393" s="15">
        <f>SUM(N391:N392)</f>
        <v>3723991</v>
      </c>
    </row>
    <row r="394" spans="1:14" x14ac:dyDescent="0.2">
      <c r="A394" s="6" t="s">
        <v>261</v>
      </c>
      <c r="B394" s="7"/>
      <c r="C394" s="8">
        <f>C389+C393</f>
        <v>576</v>
      </c>
      <c r="D394" s="9">
        <f>D389+D393</f>
        <v>62.071199999999997</v>
      </c>
      <c r="E394" s="9">
        <f>E389+E393</f>
        <v>21.0914</v>
      </c>
      <c r="F394" s="8">
        <f>F389+F393</f>
        <v>43737519</v>
      </c>
      <c r="G394" s="8">
        <f>G389+G393</f>
        <v>6999898</v>
      </c>
      <c r="H394" s="8">
        <f>H389+H393</f>
        <v>50737417</v>
      </c>
      <c r="I394" s="8">
        <f>I389+I393</f>
        <v>276000</v>
      </c>
      <c r="J394" s="8">
        <f>J389+J393</f>
        <v>17699208</v>
      </c>
      <c r="K394" s="8">
        <f>K389+K393</f>
        <v>507373</v>
      </c>
      <c r="L394" s="8">
        <f>L389+L393</f>
        <v>594986</v>
      </c>
      <c r="M394" s="8">
        <f>M389+M393</f>
        <v>8438805</v>
      </c>
      <c r="N394" s="10">
        <f>N389+N393</f>
        <v>77746416</v>
      </c>
    </row>
    <row r="395" spans="1:14" x14ac:dyDescent="0.2">
      <c r="A395" s="16"/>
      <c r="B395" s="17"/>
      <c r="C395" s="18"/>
      <c r="D395" s="19"/>
      <c r="E395" s="19"/>
      <c r="F395" s="18"/>
      <c r="G395" s="18"/>
      <c r="H395" s="18"/>
      <c r="I395" s="18"/>
      <c r="J395" s="18"/>
      <c r="K395" s="18"/>
      <c r="L395" s="18"/>
      <c r="M395" s="18"/>
      <c r="N395" s="20"/>
    </row>
    <row r="396" spans="1:14" x14ac:dyDescent="0.2">
      <c r="A396" s="6" t="s">
        <v>262</v>
      </c>
      <c r="B396" s="7"/>
      <c r="C396" s="8"/>
      <c r="D396" s="9"/>
      <c r="E396" s="9"/>
      <c r="F396" s="8"/>
      <c r="G396" s="8"/>
      <c r="H396" s="8"/>
      <c r="I396" s="8"/>
      <c r="J396" s="8"/>
      <c r="K396" s="8"/>
      <c r="L396" s="8"/>
      <c r="M396" s="8"/>
      <c r="N396" s="10"/>
    </row>
    <row r="397" spans="1:14" x14ac:dyDescent="0.2">
      <c r="A397" s="6" t="s">
        <v>263</v>
      </c>
      <c r="B397" s="7" t="s">
        <v>6</v>
      </c>
      <c r="C397" s="8" t="s">
        <v>7</v>
      </c>
      <c r="D397" s="9" t="s">
        <v>8</v>
      </c>
      <c r="E397" s="9" t="s">
        <v>9</v>
      </c>
      <c r="F397" s="8" t="s">
        <v>10</v>
      </c>
      <c r="G397" s="8" t="s">
        <v>11</v>
      </c>
      <c r="H397" s="8" t="s">
        <v>12</v>
      </c>
      <c r="I397" s="8" t="s">
        <v>13</v>
      </c>
      <c r="J397" s="8" t="s">
        <v>14</v>
      </c>
      <c r="K397" s="8" t="s">
        <v>15</v>
      </c>
      <c r="L397" s="8" t="s">
        <v>16</v>
      </c>
      <c r="M397" s="8" t="s">
        <v>17</v>
      </c>
      <c r="N397" s="10" t="s">
        <v>18</v>
      </c>
    </row>
    <row r="398" spans="1:14" x14ac:dyDescent="0.2">
      <c r="A398" s="11" t="s">
        <v>185</v>
      </c>
      <c r="B398" s="12"/>
      <c r="C398" s="13"/>
      <c r="D398" s="14"/>
      <c r="E398" s="14"/>
      <c r="F398" s="13"/>
      <c r="G398" s="13"/>
      <c r="H398" s="13"/>
      <c r="I398" s="13"/>
      <c r="J398" s="13"/>
      <c r="K398" s="13"/>
      <c r="L398" s="13"/>
      <c r="M398" s="13"/>
      <c r="N398" s="15"/>
    </row>
    <row r="399" spans="1:14" x14ac:dyDescent="0.2">
      <c r="A399" s="16" t="s">
        <v>87</v>
      </c>
      <c r="B399" s="17"/>
      <c r="C399" s="18">
        <v>0</v>
      </c>
      <c r="D399" s="19">
        <v>0.75</v>
      </c>
      <c r="E399" s="19">
        <v>0</v>
      </c>
      <c r="F399" s="18">
        <v>259835</v>
      </c>
      <c r="G399" s="18">
        <v>0</v>
      </c>
      <c r="H399" s="18">
        <v>259835</v>
      </c>
      <c r="I399" s="18">
        <v>0</v>
      </c>
      <c r="J399" s="18">
        <v>90422</v>
      </c>
      <c r="K399" s="18">
        <v>2598</v>
      </c>
      <c r="L399" s="18">
        <v>0</v>
      </c>
      <c r="M399" s="18">
        <v>0</v>
      </c>
      <c r="N399" s="20">
        <v>350257</v>
      </c>
    </row>
    <row r="400" spans="1:14" x14ac:dyDescent="0.2">
      <c r="A400" s="16" t="s">
        <v>36</v>
      </c>
      <c r="B400" s="17"/>
      <c r="C400" s="18">
        <v>0</v>
      </c>
      <c r="D400" s="19">
        <v>-0.34</v>
      </c>
      <c r="E400" s="19">
        <v>0</v>
      </c>
      <c r="F400" s="18">
        <v>-171360</v>
      </c>
      <c r="G400" s="18">
        <v>0</v>
      </c>
      <c r="H400" s="18">
        <v>-171360</v>
      </c>
      <c r="I400" s="18">
        <v>0</v>
      </c>
      <c r="J400" s="18">
        <v>-59633</v>
      </c>
      <c r="K400" s="18">
        <v>-1714</v>
      </c>
      <c r="L400" s="18">
        <v>0</v>
      </c>
      <c r="M400" s="18">
        <v>0</v>
      </c>
      <c r="N400" s="20">
        <v>-230993</v>
      </c>
    </row>
    <row r="401" spans="1:14" x14ac:dyDescent="0.2">
      <c r="A401" s="16" t="s">
        <v>168</v>
      </c>
      <c r="B401" s="17"/>
      <c r="C401" s="18">
        <v>0</v>
      </c>
      <c r="D401" s="19">
        <v>0</v>
      </c>
      <c r="E401" s="19">
        <v>0</v>
      </c>
      <c r="F401" s="18">
        <v>0</v>
      </c>
      <c r="G401" s="18">
        <v>0</v>
      </c>
      <c r="H401" s="18">
        <v>0</v>
      </c>
      <c r="I401" s="18">
        <v>90000</v>
      </c>
      <c r="J401" s="18">
        <v>30420</v>
      </c>
      <c r="K401" s="18">
        <v>0</v>
      </c>
      <c r="L401" s="18">
        <v>0</v>
      </c>
      <c r="M401" s="18">
        <v>0</v>
      </c>
      <c r="N401" s="20">
        <v>120420</v>
      </c>
    </row>
    <row r="402" spans="1:14" x14ac:dyDescent="0.2">
      <c r="A402" s="16" t="s">
        <v>37</v>
      </c>
      <c r="B402" s="17"/>
      <c r="C402" s="18">
        <v>0</v>
      </c>
      <c r="D402" s="19">
        <v>0</v>
      </c>
      <c r="E402" s="19">
        <v>0</v>
      </c>
      <c r="F402" s="18">
        <v>0</v>
      </c>
      <c r="G402" s="18">
        <v>0</v>
      </c>
      <c r="H402" s="18">
        <v>0</v>
      </c>
      <c r="I402" s="18">
        <v>171360</v>
      </c>
      <c r="J402" s="18">
        <v>57919</v>
      </c>
      <c r="K402" s="18">
        <v>0</v>
      </c>
      <c r="L402" s="18">
        <v>0</v>
      </c>
      <c r="M402" s="18">
        <v>0</v>
      </c>
      <c r="N402" s="20">
        <v>229279</v>
      </c>
    </row>
    <row r="403" spans="1:14" x14ac:dyDescent="0.2">
      <c r="A403" s="16" t="s">
        <v>88</v>
      </c>
      <c r="B403" s="17"/>
      <c r="C403" s="18">
        <v>0</v>
      </c>
      <c r="D403" s="19">
        <v>0</v>
      </c>
      <c r="E403" s="19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1</v>
      </c>
      <c r="K403" s="18">
        <v>0</v>
      </c>
      <c r="L403" s="18">
        <v>0</v>
      </c>
      <c r="M403" s="18">
        <v>0</v>
      </c>
      <c r="N403" s="20">
        <v>1</v>
      </c>
    </row>
    <row r="404" spans="1:14" x14ac:dyDescent="0.2">
      <c r="A404" s="16" t="s">
        <v>30</v>
      </c>
      <c r="B404" s="17">
        <v>7</v>
      </c>
      <c r="C404" s="18">
        <v>0</v>
      </c>
      <c r="D404" s="19">
        <v>0</v>
      </c>
      <c r="E404" s="19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65000</v>
      </c>
      <c r="N404" s="20">
        <v>65000</v>
      </c>
    </row>
    <row r="405" spans="1:14" x14ac:dyDescent="0.2">
      <c r="A405" s="16" t="s">
        <v>20</v>
      </c>
      <c r="B405" s="17">
        <v>8</v>
      </c>
      <c r="C405" s="18">
        <v>0</v>
      </c>
      <c r="D405" s="19">
        <v>0</v>
      </c>
      <c r="E405" s="19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2949000</v>
      </c>
      <c r="N405" s="20">
        <v>2949000</v>
      </c>
    </row>
    <row r="406" spans="1:14" x14ac:dyDescent="0.2">
      <c r="A406" s="16" t="s">
        <v>21</v>
      </c>
      <c r="B406" s="17">
        <v>544</v>
      </c>
      <c r="C406" s="18">
        <v>0</v>
      </c>
      <c r="D406" s="19">
        <v>0</v>
      </c>
      <c r="E406" s="19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1749040</v>
      </c>
      <c r="N406" s="20">
        <v>1749040</v>
      </c>
    </row>
    <row r="407" spans="1:14" x14ac:dyDescent="0.2">
      <c r="A407" s="16" t="s">
        <v>23</v>
      </c>
      <c r="B407" s="17"/>
      <c r="C407" s="18">
        <v>0</v>
      </c>
      <c r="D407" s="19">
        <v>0</v>
      </c>
      <c r="E407" s="19">
        <v>3.04</v>
      </c>
      <c r="F407" s="18">
        <v>0</v>
      </c>
      <c r="G407" s="18">
        <v>1292122</v>
      </c>
      <c r="H407" s="18">
        <v>1292122</v>
      </c>
      <c r="I407" s="18">
        <v>0</v>
      </c>
      <c r="J407" s="18">
        <v>449658</v>
      </c>
      <c r="K407" s="18">
        <v>12921</v>
      </c>
      <c r="L407" s="18">
        <v>0</v>
      </c>
      <c r="M407" s="18">
        <v>0</v>
      </c>
      <c r="N407" s="20">
        <v>1741780</v>
      </c>
    </row>
    <row r="408" spans="1:14" x14ac:dyDescent="0.2">
      <c r="A408" s="16" t="s">
        <v>64</v>
      </c>
      <c r="B408" s="17"/>
      <c r="C408" s="18">
        <v>0</v>
      </c>
      <c r="D408" s="19">
        <v>34.000100000000003</v>
      </c>
      <c r="E408" s="19">
        <v>4.3600000000000003</v>
      </c>
      <c r="F408" s="18">
        <v>23486097</v>
      </c>
      <c r="G408" s="18">
        <v>1391348</v>
      </c>
      <c r="H408" s="18">
        <v>24877445</v>
      </c>
      <c r="I408" s="18">
        <v>0</v>
      </c>
      <c r="J408" s="18">
        <v>8657352</v>
      </c>
      <c r="K408" s="18">
        <v>248775</v>
      </c>
      <c r="L408" s="18">
        <v>315645</v>
      </c>
      <c r="M408" s="18">
        <v>0</v>
      </c>
      <c r="N408" s="20">
        <v>33850442</v>
      </c>
    </row>
    <row r="409" spans="1:14" x14ac:dyDescent="0.2">
      <c r="A409" s="16" t="s">
        <v>83</v>
      </c>
      <c r="B409" s="17"/>
      <c r="C409" s="18">
        <v>0</v>
      </c>
      <c r="D409" s="19">
        <v>0</v>
      </c>
      <c r="E409" s="19">
        <v>0</v>
      </c>
      <c r="F409" s="18">
        <v>120000</v>
      </c>
      <c r="G409" s="18">
        <v>0</v>
      </c>
      <c r="H409" s="18">
        <v>120000</v>
      </c>
      <c r="I409" s="18">
        <v>0</v>
      </c>
      <c r="J409" s="18">
        <v>41760</v>
      </c>
      <c r="K409" s="18">
        <v>1200</v>
      </c>
      <c r="L409" s="18">
        <v>18000</v>
      </c>
      <c r="M409" s="18">
        <v>0</v>
      </c>
      <c r="N409" s="20">
        <v>179760</v>
      </c>
    </row>
    <row r="410" spans="1:14" x14ac:dyDescent="0.2">
      <c r="A410" s="11" t="s">
        <v>24</v>
      </c>
      <c r="B410" s="12"/>
      <c r="C410" s="13">
        <f>SUM(C399:C409)</f>
        <v>0</v>
      </c>
      <c r="D410" s="14">
        <f>SUM(D399:D409)</f>
        <v>34.4101</v>
      </c>
      <c r="E410" s="14">
        <f>SUM(E399:E409)</f>
        <v>7.4</v>
      </c>
      <c r="F410" s="13">
        <f>SUM(F399:F409)</f>
        <v>23694572</v>
      </c>
      <c r="G410" s="13">
        <f>SUM(G399:G409)</f>
        <v>2683470</v>
      </c>
      <c r="H410" s="13">
        <f>SUM(H399:H409)</f>
        <v>26378042</v>
      </c>
      <c r="I410" s="13">
        <f>SUM(I399:I409)</f>
        <v>261360</v>
      </c>
      <c r="J410" s="13">
        <f>SUM(J399:J409)</f>
        <v>9267899</v>
      </c>
      <c r="K410" s="13">
        <f>SUM(K399:K409)</f>
        <v>263780</v>
      </c>
      <c r="L410" s="13">
        <f>SUM(L399:L409)</f>
        <v>333645</v>
      </c>
      <c r="M410" s="13">
        <f>SUM(M399:M409)</f>
        <v>4763040</v>
      </c>
      <c r="N410" s="15">
        <f>SUM(N399:N409)</f>
        <v>41003986</v>
      </c>
    </row>
    <row r="411" spans="1:14" x14ac:dyDescent="0.2">
      <c r="A411" s="6" t="s">
        <v>264</v>
      </c>
      <c r="B411" s="7"/>
      <c r="C411" s="8">
        <f>C410</f>
        <v>0</v>
      </c>
      <c r="D411" s="9">
        <f>D410</f>
        <v>34.4101</v>
      </c>
      <c r="E411" s="9">
        <f>E410</f>
        <v>7.4</v>
      </c>
      <c r="F411" s="8">
        <f>F410</f>
        <v>23694572</v>
      </c>
      <c r="G411" s="8">
        <f>G410</f>
        <v>2683470</v>
      </c>
      <c r="H411" s="8">
        <f>H410</f>
        <v>26378042</v>
      </c>
      <c r="I411" s="8">
        <f>I410</f>
        <v>261360</v>
      </c>
      <c r="J411" s="8">
        <f>J410</f>
        <v>9267899</v>
      </c>
      <c r="K411" s="8">
        <f>K410</f>
        <v>263780</v>
      </c>
      <c r="L411" s="8">
        <f>L410</f>
        <v>333645</v>
      </c>
      <c r="M411" s="8">
        <f>M410</f>
        <v>4763040</v>
      </c>
      <c r="N411" s="10">
        <f>N410</f>
        <v>41003986</v>
      </c>
    </row>
    <row r="412" spans="1:14" x14ac:dyDescent="0.2">
      <c r="A412" s="16"/>
      <c r="B412" s="17"/>
      <c r="C412" s="18"/>
      <c r="D412" s="19"/>
      <c r="E412" s="19"/>
      <c r="F412" s="18"/>
      <c r="G412" s="18"/>
      <c r="H412" s="18"/>
      <c r="I412" s="18"/>
      <c r="J412" s="18"/>
      <c r="K412" s="18"/>
      <c r="L412" s="18"/>
      <c r="M412" s="18"/>
      <c r="N412" s="20"/>
    </row>
    <row r="413" spans="1:14" x14ac:dyDescent="0.2">
      <c r="A413" s="6" t="s">
        <v>265</v>
      </c>
      <c r="B413" s="7"/>
      <c r="C413" s="8"/>
      <c r="D413" s="9"/>
      <c r="E413" s="9"/>
      <c r="F413" s="8"/>
      <c r="G413" s="8"/>
      <c r="H413" s="8"/>
      <c r="I413" s="8"/>
      <c r="J413" s="8"/>
      <c r="K413" s="8"/>
      <c r="L413" s="8"/>
      <c r="M413" s="8"/>
      <c r="N413" s="10"/>
    </row>
    <row r="414" spans="1:14" x14ac:dyDescent="0.2">
      <c r="A414" s="6" t="s">
        <v>266</v>
      </c>
      <c r="B414" s="7" t="s">
        <v>6</v>
      </c>
      <c r="C414" s="8" t="s">
        <v>7</v>
      </c>
      <c r="D414" s="9" t="s">
        <v>8</v>
      </c>
      <c r="E414" s="9" t="s">
        <v>9</v>
      </c>
      <c r="F414" s="8" t="s">
        <v>10</v>
      </c>
      <c r="G414" s="8" t="s">
        <v>11</v>
      </c>
      <c r="H414" s="8" t="s">
        <v>12</v>
      </c>
      <c r="I414" s="8" t="s">
        <v>13</v>
      </c>
      <c r="J414" s="8" t="s">
        <v>14</v>
      </c>
      <c r="K414" s="8" t="s">
        <v>15</v>
      </c>
      <c r="L414" s="8" t="s">
        <v>16</v>
      </c>
      <c r="M414" s="8" t="s">
        <v>17</v>
      </c>
      <c r="N414" s="10" t="s">
        <v>18</v>
      </c>
    </row>
    <row r="415" spans="1:14" x14ac:dyDescent="0.2">
      <c r="A415" s="11" t="s">
        <v>185</v>
      </c>
      <c r="B415" s="12"/>
      <c r="C415" s="13"/>
      <c r="D415" s="14"/>
      <c r="E415" s="14"/>
      <c r="F415" s="13"/>
      <c r="G415" s="13"/>
      <c r="H415" s="13"/>
      <c r="I415" s="13"/>
      <c r="J415" s="13"/>
      <c r="K415" s="13"/>
      <c r="L415" s="13"/>
      <c r="M415" s="13"/>
      <c r="N415" s="15"/>
    </row>
    <row r="416" spans="1:14" x14ac:dyDescent="0.2">
      <c r="A416" s="16" t="s">
        <v>36</v>
      </c>
      <c r="B416" s="17"/>
      <c r="C416" s="18">
        <v>0</v>
      </c>
      <c r="D416" s="19">
        <v>-0.08</v>
      </c>
      <c r="E416" s="19">
        <v>0</v>
      </c>
      <c r="F416" s="18">
        <v>-42000</v>
      </c>
      <c r="G416" s="18">
        <v>0</v>
      </c>
      <c r="H416" s="18">
        <v>-42000</v>
      </c>
      <c r="I416" s="18">
        <v>0</v>
      </c>
      <c r="J416" s="18">
        <v>-14616</v>
      </c>
      <c r="K416" s="18">
        <v>-420</v>
      </c>
      <c r="L416" s="18">
        <v>0</v>
      </c>
      <c r="M416" s="18">
        <v>0</v>
      </c>
      <c r="N416" s="20">
        <v>-56616</v>
      </c>
    </row>
    <row r="417" spans="1:14" x14ac:dyDescent="0.2">
      <c r="A417" s="16" t="s">
        <v>37</v>
      </c>
      <c r="B417" s="17"/>
      <c r="C417" s="18">
        <v>0</v>
      </c>
      <c r="D417" s="19">
        <v>0</v>
      </c>
      <c r="E417" s="19">
        <v>0</v>
      </c>
      <c r="F417" s="18">
        <v>0</v>
      </c>
      <c r="G417" s="18">
        <v>0</v>
      </c>
      <c r="H417" s="18">
        <v>0</v>
      </c>
      <c r="I417" s="18">
        <v>42000</v>
      </c>
      <c r="J417" s="18">
        <v>14196</v>
      </c>
      <c r="K417" s="18">
        <v>0</v>
      </c>
      <c r="L417" s="18">
        <v>0</v>
      </c>
      <c r="M417" s="18">
        <v>0</v>
      </c>
      <c r="N417" s="20">
        <v>56196</v>
      </c>
    </row>
    <row r="418" spans="1:14" x14ac:dyDescent="0.2">
      <c r="A418" s="16" t="s">
        <v>30</v>
      </c>
      <c r="B418" s="17">
        <v>7</v>
      </c>
      <c r="C418" s="18">
        <v>0</v>
      </c>
      <c r="D418" s="19">
        <v>0</v>
      </c>
      <c r="E418" s="19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45000</v>
      </c>
      <c r="N418" s="20">
        <v>45000</v>
      </c>
    </row>
    <row r="419" spans="1:14" x14ac:dyDescent="0.2">
      <c r="A419" s="16" t="s">
        <v>20</v>
      </c>
      <c r="B419" s="17">
        <v>8</v>
      </c>
      <c r="C419" s="18">
        <v>0</v>
      </c>
      <c r="D419" s="19">
        <v>0</v>
      </c>
      <c r="E419" s="19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2142000</v>
      </c>
      <c r="N419" s="20">
        <v>2142000</v>
      </c>
    </row>
    <row r="420" spans="1:14" x14ac:dyDescent="0.2">
      <c r="A420" s="16" t="s">
        <v>21</v>
      </c>
      <c r="B420" s="17">
        <v>544</v>
      </c>
      <c r="C420" s="18">
        <v>0</v>
      </c>
      <c r="D420" s="19">
        <v>0</v>
      </c>
      <c r="E420" s="19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8">
        <v>811851</v>
      </c>
      <c r="N420" s="20">
        <v>811851</v>
      </c>
    </row>
    <row r="421" spans="1:14" x14ac:dyDescent="0.2">
      <c r="A421" s="16" t="s">
        <v>23</v>
      </c>
      <c r="B421" s="17"/>
      <c r="C421" s="18">
        <v>0</v>
      </c>
      <c r="D421" s="19">
        <v>0</v>
      </c>
      <c r="E421" s="19">
        <v>3.04</v>
      </c>
      <c r="F421" s="18">
        <v>0</v>
      </c>
      <c r="G421" s="18">
        <v>1292122</v>
      </c>
      <c r="H421" s="18">
        <v>1292122</v>
      </c>
      <c r="I421" s="18">
        <v>0</v>
      </c>
      <c r="J421" s="18">
        <v>449658</v>
      </c>
      <c r="K421" s="18">
        <v>12921</v>
      </c>
      <c r="L421" s="18">
        <v>0</v>
      </c>
      <c r="M421" s="18">
        <v>0</v>
      </c>
      <c r="N421" s="20">
        <v>1741780</v>
      </c>
    </row>
    <row r="422" spans="1:14" x14ac:dyDescent="0.2">
      <c r="A422" s="16" t="s">
        <v>64</v>
      </c>
      <c r="B422" s="17"/>
      <c r="C422" s="18">
        <v>0</v>
      </c>
      <c r="D422" s="19">
        <v>33.285600000000002</v>
      </c>
      <c r="E422" s="19">
        <v>4.96</v>
      </c>
      <c r="F422" s="18">
        <v>23558059</v>
      </c>
      <c r="G422" s="18">
        <v>1582816</v>
      </c>
      <c r="H422" s="18">
        <v>25140875</v>
      </c>
      <c r="I422" s="18">
        <v>0</v>
      </c>
      <c r="J422" s="18">
        <v>8749025</v>
      </c>
      <c r="K422" s="18">
        <v>251409</v>
      </c>
      <c r="L422" s="18">
        <v>305835</v>
      </c>
      <c r="M422" s="18">
        <v>0</v>
      </c>
      <c r="N422" s="20">
        <v>34195735</v>
      </c>
    </row>
    <row r="423" spans="1:14" x14ac:dyDescent="0.2">
      <c r="A423" s="16" t="s">
        <v>83</v>
      </c>
      <c r="B423" s="17"/>
      <c r="C423" s="18">
        <v>0</v>
      </c>
      <c r="D423" s="19">
        <v>0</v>
      </c>
      <c r="E423" s="19">
        <v>0</v>
      </c>
      <c r="F423" s="18">
        <v>48000</v>
      </c>
      <c r="G423" s="18">
        <v>0</v>
      </c>
      <c r="H423" s="18">
        <v>48000</v>
      </c>
      <c r="I423" s="18">
        <v>0</v>
      </c>
      <c r="J423" s="18">
        <v>16704</v>
      </c>
      <c r="K423" s="18">
        <v>480</v>
      </c>
      <c r="L423" s="18">
        <v>9000</v>
      </c>
      <c r="M423" s="18">
        <v>0</v>
      </c>
      <c r="N423" s="20">
        <v>73704</v>
      </c>
    </row>
    <row r="424" spans="1:14" x14ac:dyDescent="0.2">
      <c r="A424" s="11" t="s">
        <v>24</v>
      </c>
      <c r="B424" s="12"/>
      <c r="C424" s="13">
        <f>SUM(C416:C423)</f>
        <v>0</v>
      </c>
      <c r="D424" s="14">
        <f>SUM(D416:D423)</f>
        <v>33.205600000000004</v>
      </c>
      <c r="E424" s="14">
        <f>SUM(E416:E423)</f>
        <v>8</v>
      </c>
      <c r="F424" s="13">
        <f>SUM(F416:F423)</f>
        <v>23564059</v>
      </c>
      <c r="G424" s="13">
        <f>SUM(G416:G423)</f>
        <v>2874938</v>
      </c>
      <c r="H424" s="13">
        <f>SUM(H416:H423)</f>
        <v>26438997</v>
      </c>
      <c r="I424" s="13">
        <f>SUM(I416:I423)</f>
        <v>42000</v>
      </c>
      <c r="J424" s="13">
        <f>SUM(J416:J423)</f>
        <v>9214967</v>
      </c>
      <c r="K424" s="13">
        <f>SUM(K416:K423)</f>
        <v>264390</v>
      </c>
      <c r="L424" s="13">
        <f>SUM(L416:L423)</f>
        <v>314835</v>
      </c>
      <c r="M424" s="13">
        <f>SUM(M416:M423)</f>
        <v>2998851</v>
      </c>
      <c r="N424" s="15">
        <f>SUM(N416:N423)</f>
        <v>39009650</v>
      </c>
    </row>
    <row r="425" spans="1:14" x14ac:dyDescent="0.2">
      <c r="A425" s="6" t="s">
        <v>267</v>
      </c>
      <c r="B425" s="7"/>
      <c r="C425" s="8">
        <f>C424</f>
        <v>0</v>
      </c>
      <c r="D425" s="9">
        <f>D424</f>
        <v>33.205600000000004</v>
      </c>
      <c r="E425" s="9">
        <f>E424</f>
        <v>8</v>
      </c>
      <c r="F425" s="8">
        <f>F424</f>
        <v>23564059</v>
      </c>
      <c r="G425" s="8">
        <f>G424</f>
        <v>2874938</v>
      </c>
      <c r="H425" s="8">
        <f>H424</f>
        <v>26438997</v>
      </c>
      <c r="I425" s="8">
        <f>I424</f>
        <v>42000</v>
      </c>
      <c r="J425" s="8">
        <f>J424</f>
        <v>9214967</v>
      </c>
      <c r="K425" s="8">
        <f>K424</f>
        <v>264390</v>
      </c>
      <c r="L425" s="8">
        <f>L424</f>
        <v>314835</v>
      </c>
      <c r="M425" s="8">
        <f>M424</f>
        <v>2998851</v>
      </c>
      <c r="N425" s="10">
        <f>N424</f>
        <v>39009650</v>
      </c>
    </row>
    <row r="426" spans="1:14" x14ac:dyDescent="0.2">
      <c r="A426" s="16"/>
      <c r="B426" s="17"/>
      <c r="C426" s="18"/>
      <c r="D426" s="19"/>
      <c r="E426" s="19"/>
      <c r="F426" s="18"/>
      <c r="G426" s="18"/>
      <c r="H426" s="18"/>
      <c r="I426" s="18"/>
      <c r="J426" s="18"/>
      <c r="K426" s="18"/>
      <c r="L426" s="18"/>
      <c r="M426" s="18"/>
      <c r="N426" s="20"/>
    </row>
    <row r="427" spans="1:14" x14ac:dyDescent="0.2">
      <c r="A427" s="6" t="s">
        <v>268</v>
      </c>
      <c r="B427" s="7"/>
      <c r="C427" s="8"/>
      <c r="D427" s="9"/>
      <c r="E427" s="9"/>
      <c r="F427" s="8"/>
      <c r="G427" s="8"/>
      <c r="H427" s="8"/>
      <c r="I427" s="8"/>
      <c r="J427" s="8"/>
      <c r="K427" s="8"/>
      <c r="L427" s="8"/>
      <c r="M427" s="8"/>
      <c r="N427" s="10"/>
    </row>
    <row r="428" spans="1:14" x14ac:dyDescent="0.2">
      <c r="A428" s="6" t="s">
        <v>269</v>
      </c>
      <c r="B428" s="7" t="s">
        <v>6</v>
      </c>
      <c r="C428" s="8" t="s">
        <v>7</v>
      </c>
      <c r="D428" s="9" t="s">
        <v>8</v>
      </c>
      <c r="E428" s="9" t="s">
        <v>9</v>
      </c>
      <c r="F428" s="8" t="s">
        <v>10</v>
      </c>
      <c r="G428" s="8" t="s">
        <v>11</v>
      </c>
      <c r="H428" s="8" t="s">
        <v>12</v>
      </c>
      <c r="I428" s="8" t="s">
        <v>13</v>
      </c>
      <c r="J428" s="8" t="s">
        <v>14</v>
      </c>
      <c r="K428" s="8" t="s">
        <v>15</v>
      </c>
      <c r="L428" s="8" t="s">
        <v>16</v>
      </c>
      <c r="M428" s="8" t="s">
        <v>17</v>
      </c>
      <c r="N428" s="10" t="s">
        <v>18</v>
      </c>
    </row>
    <row r="429" spans="1:14" x14ac:dyDescent="0.2">
      <c r="A429" s="11" t="s">
        <v>185</v>
      </c>
      <c r="B429" s="12"/>
      <c r="C429" s="13"/>
      <c r="D429" s="14"/>
      <c r="E429" s="14"/>
      <c r="F429" s="13"/>
      <c r="G429" s="13"/>
      <c r="H429" s="13"/>
      <c r="I429" s="13"/>
      <c r="J429" s="13"/>
      <c r="K429" s="13"/>
      <c r="L429" s="13"/>
      <c r="M429" s="13"/>
      <c r="N429" s="15"/>
    </row>
    <row r="430" spans="1:14" x14ac:dyDescent="0.2">
      <c r="A430" s="16" t="s">
        <v>87</v>
      </c>
      <c r="B430" s="17"/>
      <c r="C430" s="18">
        <v>0</v>
      </c>
      <c r="D430" s="19">
        <v>0.38890000000000002</v>
      </c>
      <c r="E430" s="19">
        <v>0</v>
      </c>
      <c r="F430" s="18">
        <v>134733</v>
      </c>
      <c r="G430" s="18">
        <v>0</v>
      </c>
      <c r="H430" s="18">
        <v>134733</v>
      </c>
      <c r="I430" s="18">
        <v>0</v>
      </c>
      <c r="J430" s="18">
        <v>46887</v>
      </c>
      <c r="K430" s="18">
        <v>1347</v>
      </c>
      <c r="L430" s="18">
        <v>0</v>
      </c>
      <c r="M430" s="18">
        <v>0</v>
      </c>
      <c r="N430" s="20">
        <v>181620</v>
      </c>
    </row>
    <row r="431" spans="1:14" x14ac:dyDescent="0.2">
      <c r="A431" s="16" t="s">
        <v>36</v>
      </c>
      <c r="B431" s="17"/>
      <c r="C431" s="18">
        <v>0</v>
      </c>
      <c r="D431" s="19">
        <v>-0.04</v>
      </c>
      <c r="E431" s="19">
        <v>0</v>
      </c>
      <c r="F431" s="18">
        <v>-20160</v>
      </c>
      <c r="G431" s="18">
        <v>0</v>
      </c>
      <c r="H431" s="18">
        <v>-20160</v>
      </c>
      <c r="I431" s="18">
        <v>0</v>
      </c>
      <c r="J431" s="18">
        <v>-7016</v>
      </c>
      <c r="K431" s="18">
        <v>-202</v>
      </c>
      <c r="L431" s="18">
        <v>0</v>
      </c>
      <c r="M431" s="18">
        <v>0</v>
      </c>
      <c r="N431" s="20">
        <v>-27176</v>
      </c>
    </row>
    <row r="432" spans="1:14" x14ac:dyDescent="0.2">
      <c r="A432" s="16" t="s">
        <v>37</v>
      </c>
      <c r="B432" s="17"/>
      <c r="C432" s="18">
        <v>0</v>
      </c>
      <c r="D432" s="19">
        <v>0</v>
      </c>
      <c r="E432" s="19">
        <v>0</v>
      </c>
      <c r="F432" s="18">
        <v>0</v>
      </c>
      <c r="G432" s="18">
        <v>0</v>
      </c>
      <c r="H432" s="18">
        <v>0</v>
      </c>
      <c r="I432" s="18">
        <v>20160</v>
      </c>
      <c r="J432" s="18">
        <v>6814</v>
      </c>
      <c r="K432" s="18">
        <v>0</v>
      </c>
      <c r="L432" s="18">
        <v>0</v>
      </c>
      <c r="M432" s="18">
        <v>0</v>
      </c>
      <c r="N432" s="20">
        <v>26974</v>
      </c>
    </row>
    <row r="433" spans="1:14" x14ac:dyDescent="0.2">
      <c r="A433" s="16" t="s">
        <v>30</v>
      </c>
      <c r="B433" s="17">
        <v>7</v>
      </c>
      <c r="C433" s="18">
        <v>0</v>
      </c>
      <c r="D433" s="19">
        <v>0</v>
      </c>
      <c r="E433" s="19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474771</v>
      </c>
      <c r="N433" s="20">
        <v>474771</v>
      </c>
    </row>
    <row r="434" spans="1:14" x14ac:dyDescent="0.2">
      <c r="A434" s="16" t="s">
        <v>20</v>
      </c>
      <c r="B434" s="17">
        <v>8</v>
      </c>
      <c r="C434" s="18">
        <v>0</v>
      </c>
      <c r="D434" s="19">
        <v>0</v>
      </c>
      <c r="E434" s="19">
        <v>0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1129999</v>
      </c>
      <c r="N434" s="20">
        <v>1129999</v>
      </c>
    </row>
    <row r="435" spans="1:14" x14ac:dyDescent="0.2">
      <c r="A435" s="16" t="s">
        <v>21</v>
      </c>
      <c r="B435" s="17">
        <v>544</v>
      </c>
      <c r="C435" s="18">
        <v>0</v>
      </c>
      <c r="D435" s="19">
        <v>0</v>
      </c>
      <c r="E435" s="19">
        <v>0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442923</v>
      </c>
      <c r="N435" s="20">
        <v>442923</v>
      </c>
    </row>
    <row r="436" spans="1:14" x14ac:dyDescent="0.2">
      <c r="A436" s="16" t="s">
        <v>23</v>
      </c>
      <c r="B436" s="17"/>
      <c r="C436" s="18">
        <v>0</v>
      </c>
      <c r="D436" s="19">
        <v>0</v>
      </c>
      <c r="E436" s="19">
        <v>2.06</v>
      </c>
      <c r="F436" s="18">
        <v>0</v>
      </c>
      <c r="G436" s="18">
        <v>875582</v>
      </c>
      <c r="H436" s="18">
        <v>875582</v>
      </c>
      <c r="I436" s="18">
        <v>0</v>
      </c>
      <c r="J436" s="18">
        <v>304703</v>
      </c>
      <c r="K436" s="18">
        <v>8756</v>
      </c>
      <c r="L436" s="18">
        <v>0</v>
      </c>
      <c r="M436" s="18">
        <v>0</v>
      </c>
      <c r="N436" s="20">
        <v>1180285</v>
      </c>
    </row>
    <row r="437" spans="1:14" x14ac:dyDescent="0.2">
      <c r="A437" s="16" t="s">
        <v>64</v>
      </c>
      <c r="B437" s="17"/>
      <c r="C437" s="18">
        <v>0</v>
      </c>
      <c r="D437" s="19">
        <v>17.476099999999999</v>
      </c>
      <c r="E437" s="19">
        <v>2.48</v>
      </c>
      <c r="F437" s="18">
        <v>11997160</v>
      </c>
      <c r="G437" s="18">
        <v>791408</v>
      </c>
      <c r="H437" s="18">
        <v>12788568</v>
      </c>
      <c r="I437" s="18">
        <v>0</v>
      </c>
      <c r="J437" s="18">
        <v>4450422</v>
      </c>
      <c r="K437" s="18">
        <v>127886</v>
      </c>
      <c r="L437" s="18">
        <v>137310</v>
      </c>
      <c r="M437" s="18">
        <v>0</v>
      </c>
      <c r="N437" s="20">
        <v>17376300</v>
      </c>
    </row>
    <row r="438" spans="1:14" x14ac:dyDescent="0.2">
      <c r="A438" s="16" t="s">
        <v>83</v>
      </c>
      <c r="B438" s="17"/>
      <c r="C438" s="18">
        <v>0</v>
      </c>
      <c r="D438" s="19">
        <v>0</v>
      </c>
      <c r="E438" s="19">
        <v>0</v>
      </c>
      <c r="F438" s="18">
        <v>24000</v>
      </c>
      <c r="G438" s="18">
        <v>0</v>
      </c>
      <c r="H438" s="18">
        <v>24000</v>
      </c>
      <c r="I438" s="18">
        <v>0</v>
      </c>
      <c r="J438" s="18">
        <v>8352</v>
      </c>
      <c r="K438" s="18">
        <v>240</v>
      </c>
      <c r="L438" s="18">
        <v>4500</v>
      </c>
      <c r="M438" s="18">
        <v>0</v>
      </c>
      <c r="N438" s="20">
        <v>36852</v>
      </c>
    </row>
    <row r="439" spans="1:14" x14ac:dyDescent="0.2">
      <c r="A439" s="11" t="s">
        <v>24</v>
      </c>
      <c r="B439" s="12"/>
      <c r="C439" s="13">
        <f>SUM(C430:C438)</f>
        <v>0</v>
      </c>
      <c r="D439" s="14">
        <f>SUM(D430:D438)</f>
        <v>17.824999999999999</v>
      </c>
      <c r="E439" s="14">
        <f>SUM(E430:E438)</f>
        <v>4.54</v>
      </c>
      <c r="F439" s="13">
        <f>SUM(F430:F438)</f>
        <v>12135733</v>
      </c>
      <c r="G439" s="13">
        <f>SUM(G430:G438)</f>
        <v>1666990</v>
      </c>
      <c r="H439" s="13">
        <f>SUM(H430:H438)</f>
        <v>13802723</v>
      </c>
      <c r="I439" s="13">
        <f>SUM(I430:I438)</f>
        <v>20160</v>
      </c>
      <c r="J439" s="13">
        <f>SUM(J430:J438)</f>
        <v>4810162</v>
      </c>
      <c r="K439" s="13">
        <f>SUM(K430:K438)</f>
        <v>138027</v>
      </c>
      <c r="L439" s="13">
        <f>SUM(L430:L438)</f>
        <v>141810</v>
      </c>
      <c r="M439" s="13">
        <f>SUM(M430:M438)</f>
        <v>2047693</v>
      </c>
      <c r="N439" s="15">
        <f>SUM(N430:N438)</f>
        <v>20822548</v>
      </c>
    </row>
    <row r="440" spans="1:14" x14ac:dyDescent="0.2">
      <c r="A440" s="6" t="s">
        <v>270</v>
      </c>
      <c r="B440" s="7"/>
      <c r="C440" s="8">
        <f>C439</f>
        <v>0</v>
      </c>
      <c r="D440" s="9">
        <f>D439</f>
        <v>17.824999999999999</v>
      </c>
      <c r="E440" s="9">
        <f>E439</f>
        <v>4.54</v>
      </c>
      <c r="F440" s="8">
        <f>F439</f>
        <v>12135733</v>
      </c>
      <c r="G440" s="8">
        <f>G439</f>
        <v>1666990</v>
      </c>
      <c r="H440" s="8">
        <f>H439</f>
        <v>13802723</v>
      </c>
      <c r="I440" s="8">
        <f>I439</f>
        <v>20160</v>
      </c>
      <c r="J440" s="8">
        <f>J439</f>
        <v>4810162</v>
      </c>
      <c r="K440" s="8">
        <f>K439</f>
        <v>138027</v>
      </c>
      <c r="L440" s="8">
        <f>L439</f>
        <v>141810</v>
      </c>
      <c r="M440" s="8">
        <f>M439</f>
        <v>2047693</v>
      </c>
      <c r="N440" s="10">
        <f>N439</f>
        <v>20822548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7F538-81B6-40C6-8413-16599DA2B5CE}">
  <dimension ref="A1:N771"/>
  <sheetViews>
    <sheetView workbookViewId="0">
      <selection activeCell="A5" sqref="A5"/>
    </sheetView>
  </sheetViews>
  <sheetFormatPr defaultRowHeight="12.75" x14ac:dyDescent="0.2"/>
  <cols>
    <col min="1" max="1" width="45.85546875" style="3" customWidth="1"/>
    <col min="2" max="5" width="9.28515625" style="3" bestFit="1" customWidth="1"/>
    <col min="6" max="8" width="9.85546875" style="3" bestFit="1" customWidth="1"/>
    <col min="9" max="9" width="9.28515625" style="3" bestFit="1" customWidth="1"/>
    <col min="10" max="10" width="9.85546875" style="3" bestFit="1" customWidth="1"/>
    <col min="11" max="11" width="9.28515625" style="3" bestFit="1" customWidth="1"/>
    <col min="12" max="12" width="9.42578125" style="3" bestFit="1" customWidth="1"/>
    <col min="13" max="14" width="9.85546875" style="3" bestFit="1" customWidth="1"/>
    <col min="15" max="16384" width="9.140625" style="3"/>
  </cols>
  <sheetData>
    <row r="1" spans="1:14" x14ac:dyDescent="0.2">
      <c r="A1" s="2" t="s">
        <v>0</v>
      </c>
      <c r="C1" s="4"/>
      <c r="D1" s="5"/>
      <c r="E1" s="5"/>
      <c r="F1" s="4"/>
    </row>
    <row r="2" spans="1:14" x14ac:dyDescent="0.2">
      <c r="A2" s="2" t="s">
        <v>1</v>
      </c>
      <c r="C2" s="4"/>
      <c r="D2" s="5"/>
      <c r="E2" s="5"/>
      <c r="F2" s="4"/>
    </row>
    <row r="3" spans="1:14" x14ac:dyDescent="0.2">
      <c r="A3" s="2" t="s">
        <v>2</v>
      </c>
      <c r="C3" s="4"/>
      <c r="D3" s="5"/>
      <c r="E3" s="5"/>
      <c r="F3" s="4"/>
    </row>
    <row r="4" spans="1:14" x14ac:dyDescent="0.2">
      <c r="A4" s="2" t="s">
        <v>3</v>
      </c>
      <c r="C4" s="4"/>
      <c r="D4" s="5"/>
      <c r="E4" s="5"/>
      <c r="F4" s="4"/>
    </row>
    <row r="5" spans="1:14" ht="15.75" x14ac:dyDescent="0.25">
      <c r="A5" s="67" t="s">
        <v>632</v>
      </c>
      <c r="B5" s="60"/>
      <c r="C5" s="61"/>
      <c r="D5" s="62"/>
      <c r="E5" s="5"/>
      <c r="F5" s="4"/>
    </row>
    <row r="7" spans="1:14" x14ac:dyDescent="0.2">
      <c r="A7" s="6" t="s">
        <v>271</v>
      </c>
      <c r="B7" s="7"/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x14ac:dyDescent="0.2">
      <c r="A8" s="6" t="s">
        <v>272</v>
      </c>
      <c r="B8" s="7" t="s">
        <v>6</v>
      </c>
      <c r="C8" s="8" t="s">
        <v>7</v>
      </c>
      <c r="D8" s="9" t="s">
        <v>8</v>
      </c>
      <c r="E8" s="9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10" t="s">
        <v>18</v>
      </c>
    </row>
    <row r="9" spans="1:14" x14ac:dyDescent="0.2">
      <c r="A9" s="11" t="s">
        <v>273</v>
      </c>
      <c r="B9" s="12"/>
      <c r="C9" s="13"/>
      <c r="D9" s="14"/>
      <c r="E9" s="14"/>
      <c r="F9" s="13"/>
      <c r="G9" s="13"/>
      <c r="H9" s="13"/>
      <c r="I9" s="13"/>
      <c r="J9" s="13"/>
      <c r="K9" s="13"/>
      <c r="L9" s="13"/>
      <c r="M9" s="13"/>
      <c r="N9" s="15"/>
    </row>
    <row r="10" spans="1:14" x14ac:dyDescent="0.2">
      <c r="A10" s="16" t="s">
        <v>87</v>
      </c>
      <c r="B10" s="17"/>
      <c r="C10" s="18">
        <v>0</v>
      </c>
      <c r="D10" s="19">
        <v>1.7778</v>
      </c>
      <c r="E10" s="19">
        <v>0</v>
      </c>
      <c r="F10" s="18">
        <v>615912</v>
      </c>
      <c r="G10" s="18">
        <v>0</v>
      </c>
      <c r="H10" s="18">
        <v>615912</v>
      </c>
      <c r="I10" s="18">
        <v>0</v>
      </c>
      <c r="J10" s="18">
        <v>214337</v>
      </c>
      <c r="K10" s="18">
        <v>6159</v>
      </c>
      <c r="L10" s="18">
        <v>0</v>
      </c>
      <c r="M10" s="18">
        <v>0</v>
      </c>
      <c r="N10" s="20">
        <v>830249</v>
      </c>
    </row>
    <row r="11" spans="1:14" x14ac:dyDescent="0.2">
      <c r="A11" s="16" t="s">
        <v>274</v>
      </c>
      <c r="B11" s="17"/>
      <c r="C11" s="18">
        <v>0</v>
      </c>
      <c r="D11" s="19">
        <v>3.0952000000000002</v>
      </c>
      <c r="E11" s="19">
        <v>0</v>
      </c>
      <c r="F11" s="18">
        <v>1445388</v>
      </c>
      <c r="G11" s="18">
        <v>0</v>
      </c>
      <c r="H11" s="18">
        <v>1445388</v>
      </c>
      <c r="I11" s="18">
        <v>0</v>
      </c>
      <c r="J11" s="18">
        <v>502995</v>
      </c>
      <c r="K11" s="18">
        <v>14454</v>
      </c>
      <c r="L11" s="18">
        <v>0</v>
      </c>
      <c r="M11" s="18">
        <v>0</v>
      </c>
      <c r="N11" s="20">
        <v>1948383</v>
      </c>
    </row>
    <row r="12" spans="1:14" x14ac:dyDescent="0.2">
      <c r="A12" s="16" t="s">
        <v>275</v>
      </c>
      <c r="B12" s="17"/>
      <c r="C12" s="18">
        <v>0</v>
      </c>
      <c r="D12" s="19">
        <v>0</v>
      </c>
      <c r="E12" s="19">
        <v>0</v>
      </c>
      <c r="F12" s="18">
        <v>-200000</v>
      </c>
      <c r="G12" s="18">
        <v>0</v>
      </c>
      <c r="H12" s="18">
        <v>-200000</v>
      </c>
      <c r="I12" s="18">
        <v>0</v>
      </c>
      <c r="J12" s="18">
        <v>-69600</v>
      </c>
      <c r="K12" s="18">
        <v>-2000</v>
      </c>
      <c r="L12" s="18">
        <v>0</v>
      </c>
      <c r="M12" s="18">
        <v>0</v>
      </c>
      <c r="N12" s="20">
        <v>-269600</v>
      </c>
    </row>
    <row r="13" spans="1:14" x14ac:dyDescent="0.2">
      <c r="A13" s="16" t="s">
        <v>36</v>
      </c>
      <c r="B13" s="17"/>
      <c r="C13" s="18">
        <v>0</v>
      </c>
      <c r="D13" s="19">
        <v>-1.29</v>
      </c>
      <c r="E13" s="19">
        <v>0</v>
      </c>
      <c r="F13" s="18">
        <v>-892886</v>
      </c>
      <c r="G13" s="18">
        <v>0</v>
      </c>
      <c r="H13" s="18">
        <v>-892886</v>
      </c>
      <c r="I13" s="18">
        <v>0</v>
      </c>
      <c r="J13" s="18">
        <v>-310725</v>
      </c>
      <c r="K13" s="18">
        <v>-8929</v>
      </c>
      <c r="L13" s="18">
        <v>0</v>
      </c>
      <c r="M13" s="18">
        <v>0</v>
      </c>
      <c r="N13" s="20">
        <v>-1203611</v>
      </c>
    </row>
    <row r="14" spans="1:14" x14ac:dyDescent="0.2">
      <c r="A14" s="16" t="s">
        <v>168</v>
      </c>
      <c r="B14" s="17"/>
      <c r="C14" s="18">
        <v>0</v>
      </c>
      <c r="D14" s="19">
        <v>0</v>
      </c>
      <c r="E14" s="19">
        <v>0</v>
      </c>
      <c r="F14" s="18">
        <v>0</v>
      </c>
      <c r="G14" s="18">
        <v>0</v>
      </c>
      <c r="H14" s="18">
        <v>0</v>
      </c>
      <c r="I14" s="18">
        <v>879040</v>
      </c>
      <c r="J14" s="18">
        <v>297116</v>
      </c>
      <c r="K14" s="18">
        <v>0</v>
      </c>
      <c r="L14" s="18">
        <v>0</v>
      </c>
      <c r="M14" s="18">
        <v>0</v>
      </c>
      <c r="N14" s="20">
        <v>1176156</v>
      </c>
    </row>
    <row r="15" spans="1:14" x14ac:dyDescent="0.2">
      <c r="A15" s="16" t="s">
        <v>37</v>
      </c>
      <c r="B15" s="17"/>
      <c r="C15" s="18">
        <v>0</v>
      </c>
      <c r="D15" s="19">
        <v>0</v>
      </c>
      <c r="E15" s="19">
        <v>0</v>
      </c>
      <c r="F15" s="18">
        <v>0</v>
      </c>
      <c r="G15" s="18">
        <v>0</v>
      </c>
      <c r="H15" s="18">
        <v>0</v>
      </c>
      <c r="I15" s="18">
        <v>892886</v>
      </c>
      <c r="J15" s="18">
        <v>301796</v>
      </c>
      <c r="K15" s="18">
        <v>0</v>
      </c>
      <c r="L15" s="18">
        <v>0</v>
      </c>
      <c r="M15" s="18">
        <v>0</v>
      </c>
      <c r="N15" s="20">
        <v>1194682</v>
      </c>
    </row>
    <row r="16" spans="1:14" x14ac:dyDescent="0.2">
      <c r="A16" s="16" t="s">
        <v>242</v>
      </c>
      <c r="B16" s="17"/>
      <c r="C16" s="18">
        <v>0</v>
      </c>
      <c r="D16" s="19">
        <v>0</v>
      </c>
      <c r="E16" s="19">
        <v>0</v>
      </c>
      <c r="F16" s="18">
        <v>0</v>
      </c>
      <c r="G16" s="18">
        <v>0</v>
      </c>
      <c r="H16" s="18">
        <v>0</v>
      </c>
      <c r="I16" s="18">
        <v>200000</v>
      </c>
      <c r="J16" s="18">
        <v>0</v>
      </c>
      <c r="K16" s="18">
        <v>0</v>
      </c>
      <c r="L16" s="18">
        <v>0</v>
      </c>
      <c r="M16" s="18">
        <v>0</v>
      </c>
      <c r="N16" s="20">
        <v>200000</v>
      </c>
    </row>
    <row r="17" spans="1:14" x14ac:dyDescent="0.2">
      <c r="A17" s="16" t="s">
        <v>88</v>
      </c>
      <c r="B17" s="17"/>
      <c r="C17" s="18">
        <v>0</v>
      </c>
      <c r="D17" s="19">
        <v>0</v>
      </c>
      <c r="E17" s="19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</v>
      </c>
      <c r="K17" s="18">
        <v>0</v>
      </c>
      <c r="L17" s="18">
        <v>0</v>
      </c>
      <c r="M17" s="18">
        <v>0</v>
      </c>
      <c r="N17" s="20">
        <v>1</v>
      </c>
    </row>
    <row r="18" spans="1:14" x14ac:dyDescent="0.2">
      <c r="A18" s="16" t="s">
        <v>20</v>
      </c>
      <c r="B18" s="17">
        <v>8</v>
      </c>
      <c r="C18" s="18">
        <v>0</v>
      </c>
      <c r="D18" s="19">
        <v>0</v>
      </c>
      <c r="E18" s="19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5554000</v>
      </c>
      <c r="N18" s="20">
        <v>5554000</v>
      </c>
    </row>
    <row r="19" spans="1:14" x14ac:dyDescent="0.2">
      <c r="A19" s="16" t="s">
        <v>21</v>
      </c>
      <c r="B19" s="17">
        <v>544</v>
      </c>
      <c r="C19" s="18">
        <v>0</v>
      </c>
      <c r="D19" s="19">
        <v>0</v>
      </c>
      <c r="E19" s="19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2590420</v>
      </c>
      <c r="N19" s="20">
        <v>2590420</v>
      </c>
    </row>
    <row r="20" spans="1:14" x14ac:dyDescent="0.2">
      <c r="A20" s="16" t="s">
        <v>276</v>
      </c>
      <c r="B20" s="17"/>
      <c r="C20" s="18">
        <v>0</v>
      </c>
      <c r="D20" s="19">
        <v>0</v>
      </c>
      <c r="E20" s="19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-1948383</v>
      </c>
      <c r="M20" s="18">
        <v>0</v>
      </c>
      <c r="N20" s="20">
        <v>-1948383</v>
      </c>
    </row>
    <row r="21" spans="1:14" x14ac:dyDescent="0.2">
      <c r="A21" s="16" t="s">
        <v>45</v>
      </c>
      <c r="B21" s="17"/>
      <c r="C21" s="18">
        <v>0</v>
      </c>
      <c r="D21" s="19">
        <v>0</v>
      </c>
      <c r="E21" s="19">
        <v>0.4</v>
      </c>
      <c r="F21" s="18">
        <v>0</v>
      </c>
      <c r="G21" s="18">
        <v>105883</v>
      </c>
      <c r="H21" s="18">
        <v>105883</v>
      </c>
      <c r="I21" s="18">
        <v>0</v>
      </c>
      <c r="J21" s="18">
        <v>36847</v>
      </c>
      <c r="K21" s="18">
        <v>1059</v>
      </c>
      <c r="L21" s="18">
        <v>0</v>
      </c>
      <c r="M21" s="18">
        <v>0</v>
      </c>
      <c r="N21" s="20">
        <v>142730</v>
      </c>
    </row>
    <row r="22" spans="1:14" x14ac:dyDescent="0.2">
      <c r="A22" s="16" t="s">
        <v>23</v>
      </c>
      <c r="B22" s="17"/>
      <c r="C22" s="18">
        <v>0</v>
      </c>
      <c r="D22" s="19">
        <v>0</v>
      </c>
      <c r="E22" s="19">
        <v>3.56</v>
      </c>
      <c r="F22" s="18">
        <v>0</v>
      </c>
      <c r="G22" s="18">
        <v>1513142</v>
      </c>
      <c r="H22" s="18">
        <v>1513142</v>
      </c>
      <c r="I22" s="18">
        <v>0</v>
      </c>
      <c r="J22" s="18">
        <v>526573</v>
      </c>
      <c r="K22" s="18">
        <v>15131</v>
      </c>
      <c r="L22" s="18">
        <v>0</v>
      </c>
      <c r="M22" s="18">
        <v>0</v>
      </c>
      <c r="N22" s="20">
        <v>2039715</v>
      </c>
    </row>
    <row r="23" spans="1:14" x14ac:dyDescent="0.2">
      <c r="A23" s="16" t="s">
        <v>64</v>
      </c>
      <c r="B23" s="17"/>
      <c r="C23" s="18">
        <v>0</v>
      </c>
      <c r="D23" s="19">
        <v>55.008699999999997</v>
      </c>
      <c r="E23" s="19">
        <v>10.3879</v>
      </c>
      <c r="F23" s="18">
        <v>36154136</v>
      </c>
      <c r="G23" s="18">
        <v>3314934</v>
      </c>
      <c r="H23" s="18">
        <v>39469070</v>
      </c>
      <c r="I23" s="18">
        <v>0</v>
      </c>
      <c r="J23" s="18">
        <v>13735237</v>
      </c>
      <c r="K23" s="18">
        <v>394691</v>
      </c>
      <c r="L23" s="18">
        <v>2321162</v>
      </c>
      <c r="M23" s="18">
        <v>0</v>
      </c>
      <c r="N23" s="20">
        <v>55525469</v>
      </c>
    </row>
    <row r="24" spans="1:14" x14ac:dyDescent="0.2">
      <c r="A24" s="16" t="s">
        <v>83</v>
      </c>
      <c r="B24" s="17"/>
      <c r="C24" s="18">
        <v>0</v>
      </c>
      <c r="D24" s="19">
        <v>0</v>
      </c>
      <c r="E24" s="19">
        <v>0</v>
      </c>
      <c r="F24" s="18">
        <v>192000</v>
      </c>
      <c r="G24" s="18">
        <v>0</v>
      </c>
      <c r="H24" s="18">
        <v>192000</v>
      </c>
      <c r="I24" s="18">
        <v>0</v>
      </c>
      <c r="J24" s="18">
        <v>66816</v>
      </c>
      <c r="K24" s="18">
        <v>1920</v>
      </c>
      <c r="L24" s="18">
        <v>18000</v>
      </c>
      <c r="M24" s="18">
        <v>0</v>
      </c>
      <c r="N24" s="20">
        <v>276816</v>
      </c>
    </row>
    <row r="25" spans="1:14" x14ac:dyDescent="0.2">
      <c r="A25" s="11" t="s">
        <v>24</v>
      </c>
      <c r="B25" s="12"/>
      <c r="C25" s="13">
        <f>SUM(C10:C24)</f>
        <v>0</v>
      </c>
      <c r="D25" s="14">
        <f>SUM(D10:D24)</f>
        <v>58.591699999999996</v>
      </c>
      <c r="E25" s="14">
        <f>SUM(E10:E24)</f>
        <v>14.347899999999999</v>
      </c>
      <c r="F25" s="13">
        <f>SUM(F10:F24)</f>
        <v>37314550</v>
      </c>
      <c r="G25" s="13">
        <f>SUM(G10:G24)</f>
        <v>4933959</v>
      </c>
      <c r="H25" s="13">
        <f>SUM(H10:H24)</f>
        <v>42248509</v>
      </c>
      <c r="I25" s="13">
        <f>SUM(I10:I24)</f>
        <v>1971926</v>
      </c>
      <c r="J25" s="13">
        <f>SUM(J10:J24)</f>
        <v>15301393</v>
      </c>
      <c r="K25" s="13">
        <f>SUM(K10:K24)</f>
        <v>422485</v>
      </c>
      <c r="L25" s="13">
        <f>SUM(L10:L24)</f>
        <v>390779</v>
      </c>
      <c r="M25" s="13">
        <f>SUM(M10:M24)</f>
        <v>8144420</v>
      </c>
      <c r="N25" s="15">
        <f>SUM(N10:N24)</f>
        <v>68057027</v>
      </c>
    </row>
    <row r="26" spans="1:14" x14ac:dyDescent="0.2">
      <c r="A26" s="11" t="s">
        <v>25</v>
      </c>
      <c r="B26" s="12"/>
      <c r="C26" s="13"/>
      <c r="D26" s="14"/>
      <c r="E26" s="14"/>
      <c r="F26" s="13"/>
      <c r="G26" s="13"/>
      <c r="H26" s="13"/>
      <c r="I26" s="13"/>
      <c r="J26" s="13"/>
      <c r="K26" s="13"/>
      <c r="L26" s="13"/>
      <c r="M26" s="13"/>
      <c r="N26" s="15"/>
    </row>
    <row r="27" spans="1:14" x14ac:dyDescent="0.2">
      <c r="A27" s="16" t="s">
        <v>49</v>
      </c>
      <c r="B27" s="17"/>
      <c r="C27" s="18">
        <v>76</v>
      </c>
      <c r="D27" s="19">
        <v>0</v>
      </c>
      <c r="E27" s="19">
        <v>2.7286000000000001</v>
      </c>
      <c r="F27" s="18">
        <v>0</v>
      </c>
      <c r="G27" s="18">
        <v>838848</v>
      </c>
      <c r="H27" s="18">
        <v>838848</v>
      </c>
      <c r="I27" s="18">
        <v>0</v>
      </c>
      <c r="J27" s="18">
        <v>291918</v>
      </c>
      <c r="K27" s="18">
        <v>8388</v>
      </c>
      <c r="L27" s="18">
        <v>7600</v>
      </c>
      <c r="M27" s="18">
        <v>0</v>
      </c>
      <c r="N27" s="20">
        <v>1138366</v>
      </c>
    </row>
    <row r="28" spans="1:14" x14ac:dyDescent="0.2">
      <c r="A28" s="16" t="s">
        <v>176</v>
      </c>
      <c r="B28" s="17"/>
      <c r="C28" s="18">
        <v>334</v>
      </c>
      <c r="D28" s="19">
        <v>0</v>
      </c>
      <c r="E28" s="19">
        <v>5.1492000000000004</v>
      </c>
      <c r="F28" s="18">
        <v>0</v>
      </c>
      <c r="G28" s="18">
        <v>1583008</v>
      </c>
      <c r="H28" s="18">
        <v>1583008</v>
      </c>
      <c r="I28" s="18">
        <v>0</v>
      </c>
      <c r="J28" s="18">
        <v>550887</v>
      </c>
      <c r="K28" s="18">
        <v>15830</v>
      </c>
      <c r="L28" s="18">
        <v>20374</v>
      </c>
      <c r="M28" s="18">
        <v>0</v>
      </c>
      <c r="N28" s="20">
        <v>2154269</v>
      </c>
    </row>
    <row r="29" spans="1:14" x14ac:dyDescent="0.2">
      <c r="A29" s="11" t="s">
        <v>24</v>
      </c>
      <c r="B29" s="12"/>
      <c r="C29" s="13">
        <f>SUM(C27:C28)</f>
        <v>410</v>
      </c>
      <c r="D29" s="14">
        <f>SUM(D27:D28)</f>
        <v>0</v>
      </c>
      <c r="E29" s="14">
        <f>SUM(E27:E28)</f>
        <v>7.8778000000000006</v>
      </c>
      <c r="F29" s="13">
        <f>SUM(F27:F28)</f>
        <v>0</v>
      </c>
      <c r="G29" s="13">
        <f>SUM(G27:G28)</f>
        <v>2421856</v>
      </c>
      <c r="H29" s="13">
        <f>SUM(H27:H28)</f>
        <v>2421856</v>
      </c>
      <c r="I29" s="13">
        <f>SUM(I27:I28)</f>
        <v>0</v>
      </c>
      <c r="J29" s="13">
        <f>SUM(J27:J28)</f>
        <v>842805</v>
      </c>
      <c r="K29" s="13">
        <f>SUM(K27:K28)</f>
        <v>24218</v>
      </c>
      <c r="L29" s="13">
        <f>SUM(L27:L28)</f>
        <v>27974</v>
      </c>
      <c r="M29" s="13">
        <f>SUM(M27:M28)</f>
        <v>0</v>
      </c>
      <c r="N29" s="15">
        <f>SUM(N27:N28)</f>
        <v>3292635</v>
      </c>
    </row>
    <row r="30" spans="1:14" x14ac:dyDescent="0.2">
      <c r="A30" s="11" t="s">
        <v>179</v>
      </c>
      <c r="B30" s="12"/>
      <c r="C30" s="13"/>
      <c r="D30" s="14"/>
      <c r="E30" s="14"/>
      <c r="F30" s="13"/>
      <c r="G30" s="13"/>
      <c r="H30" s="13"/>
      <c r="I30" s="13"/>
      <c r="J30" s="13"/>
      <c r="K30" s="13"/>
      <c r="L30" s="13"/>
      <c r="M30" s="13"/>
      <c r="N30" s="15"/>
    </row>
    <row r="31" spans="1:14" x14ac:dyDescent="0.2">
      <c r="A31" s="16" t="s">
        <v>180</v>
      </c>
      <c r="B31" s="17"/>
      <c r="C31" s="18">
        <v>70</v>
      </c>
      <c r="D31" s="19">
        <v>4.6666999999999996</v>
      </c>
      <c r="E31" s="19">
        <v>2.2951000000000001</v>
      </c>
      <c r="F31" s="18">
        <v>2543594</v>
      </c>
      <c r="G31" s="18">
        <v>664404</v>
      </c>
      <c r="H31" s="18">
        <v>3207998</v>
      </c>
      <c r="I31" s="18">
        <v>0</v>
      </c>
      <c r="J31" s="18">
        <v>1116384</v>
      </c>
      <c r="K31" s="18">
        <v>32080</v>
      </c>
      <c r="L31" s="18">
        <v>33110</v>
      </c>
      <c r="M31" s="18">
        <v>0</v>
      </c>
      <c r="N31" s="20">
        <v>4357492</v>
      </c>
    </row>
    <row r="32" spans="1:14" x14ac:dyDescent="0.2">
      <c r="A32" s="11" t="s">
        <v>24</v>
      </c>
      <c r="B32" s="12"/>
      <c r="C32" s="13">
        <f>SUM(C31:C31)</f>
        <v>70</v>
      </c>
      <c r="D32" s="14">
        <f>SUM(D31:D31)</f>
        <v>4.6666999999999996</v>
      </c>
      <c r="E32" s="14">
        <f>SUM(E31:E31)</f>
        <v>2.2951000000000001</v>
      </c>
      <c r="F32" s="13">
        <f>SUM(F31:F31)</f>
        <v>2543594</v>
      </c>
      <c r="G32" s="13">
        <f>SUM(G31:G31)</f>
        <v>664404</v>
      </c>
      <c r="H32" s="13">
        <f>SUM(H31:H31)</f>
        <v>3207998</v>
      </c>
      <c r="I32" s="13">
        <f>SUM(I31:I31)</f>
        <v>0</v>
      </c>
      <c r="J32" s="13">
        <f>SUM(J31:J31)</f>
        <v>1116384</v>
      </c>
      <c r="K32" s="13">
        <f>SUM(K31:K31)</f>
        <v>32080</v>
      </c>
      <c r="L32" s="13">
        <f>SUM(L31:L31)</f>
        <v>33110</v>
      </c>
      <c r="M32" s="13">
        <f>SUM(M31:M31)</f>
        <v>0</v>
      </c>
      <c r="N32" s="15">
        <f>SUM(N31:N31)</f>
        <v>4357492</v>
      </c>
    </row>
    <row r="33" spans="1:14" x14ac:dyDescent="0.2">
      <c r="A33" s="11" t="s">
        <v>277</v>
      </c>
      <c r="B33" s="12"/>
      <c r="C33" s="13"/>
      <c r="D33" s="14"/>
      <c r="E33" s="14"/>
      <c r="F33" s="13"/>
      <c r="G33" s="13"/>
      <c r="H33" s="13"/>
      <c r="I33" s="13"/>
      <c r="J33" s="13"/>
      <c r="K33" s="13"/>
      <c r="L33" s="13"/>
      <c r="M33" s="13"/>
      <c r="N33" s="15"/>
    </row>
    <row r="34" spans="1:14" x14ac:dyDescent="0.2">
      <c r="A34" s="16" t="s">
        <v>278</v>
      </c>
      <c r="B34" s="17"/>
      <c r="C34" s="18">
        <v>0</v>
      </c>
      <c r="D34" s="19">
        <v>3.0150000000000001</v>
      </c>
      <c r="E34" s="19">
        <v>0.54979999999999996</v>
      </c>
      <c r="F34" s="18">
        <v>1969760</v>
      </c>
      <c r="G34" s="18">
        <v>175441</v>
      </c>
      <c r="H34" s="18">
        <v>2145201</v>
      </c>
      <c r="I34" s="18">
        <v>0</v>
      </c>
      <c r="J34" s="18">
        <v>746530</v>
      </c>
      <c r="K34" s="18">
        <v>21452</v>
      </c>
      <c r="L34" s="18">
        <v>25389</v>
      </c>
      <c r="M34" s="18">
        <v>0</v>
      </c>
      <c r="N34" s="20">
        <v>2917120</v>
      </c>
    </row>
    <row r="35" spans="1:14" x14ac:dyDescent="0.2">
      <c r="A35" s="11" t="s">
        <v>24</v>
      </c>
      <c r="B35" s="12"/>
      <c r="C35" s="13">
        <f>SUM(C34:C34)</f>
        <v>0</v>
      </c>
      <c r="D35" s="14">
        <f>SUM(D34:D34)</f>
        <v>3.0150000000000001</v>
      </c>
      <c r="E35" s="14">
        <f>SUM(E34:E34)</f>
        <v>0.54979999999999996</v>
      </c>
      <c r="F35" s="13">
        <f>SUM(F34:F34)</f>
        <v>1969760</v>
      </c>
      <c r="G35" s="13">
        <f>SUM(G34:G34)</f>
        <v>175441</v>
      </c>
      <c r="H35" s="13">
        <f>SUM(H34:H34)</f>
        <v>2145201</v>
      </c>
      <c r="I35" s="13">
        <f>SUM(I34:I34)</f>
        <v>0</v>
      </c>
      <c r="J35" s="13">
        <f>SUM(J34:J34)</f>
        <v>746530</v>
      </c>
      <c r="K35" s="13">
        <f>SUM(K34:K34)</f>
        <v>21452</v>
      </c>
      <c r="L35" s="13">
        <f>SUM(L34:L34)</f>
        <v>25389</v>
      </c>
      <c r="M35" s="13">
        <f>SUM(M34:M34)</f>
        <v>0</v>
      </c>
      <c r="N35" s="15">
        <f>SUM(N34:N34)</f>
        <v>2917120</v>
      </c>
    </row>
    <row r="36" spans="1:14" x14ac:dyDescent="0.2">
      <c r="A36" s="6" t="s">
        <v>279</v>
      </c>
      <c r="B36" s="7"/>
      <c r="C36" s="8">
        <f>C25+C29+C32+C35</f>
        <v>480</v>
      </c>
      <c r="D36" s="9">
        <f>D25+D29+D32+D35</f>
        <v>66.273399999999995</v>
      </c>
      <c r="E36" s="9">
        <f>E25+E29+E32+E35</f>
        <v>25.070600000000002</v>
      </c>
      <c r="F36" s="8">
        <f>F25+F29+F32+F35</f>
        <v>41827904</v>
      </c>
      <c r="G36" s="8">
        <f>G25+G29+G32+G35</f>
        <v>8195660</v>
      </c>
      <c r="H36" s="8">
        <f>H25+H29+H32+H35</f>
        <v>50023564</v>
      </c>
      <c r="I36" s="8">
        <f>I25+I29+I32+I35</f>
        <v>1971926</v>
      </c>
      <c r="J36" s="8">
        <f>J25+J29+J32+J35</f>
        <v>18007112</v>
      </c>
      <c r="K36" s="8">
        <f>K25+K29+K32+K35</f>
        <v>500235</v>
      </c>
      <c r="L36" s="8">
        <f>L25+L29+L32+L35</f>
        <v>477252</v>
      </c>
      <c r="M36" s="8">
        <f>M25+M29+M32+M35</f>
        <v>8144420</v>
      </c>
      <c r="N36" s="10">
        <f>N25+N29+N32+N35</f>
        <v>78624274</v>
      </c>
    </row>
    <row r="37" spans="1:14" x14ac:dyDescent="0.2">
      <c r="A37" s="16"/>
      <c r="B37" s="17"/>
      <c r="C37" s="18"/>
      <c r="D37" s="19"/>
      <c r="E37" s="19"/>
      <c r="F37" s="18"/>
      <c r="G37" s="18"/>
      <c r="H37" s="18"/>
      <c r="I37" s="18"/>
      <c r="J37" s="18"/>
      <c r="K37" s="18"/>
      <c r="L37" s="18"/>
      <c r="M37" s="18"/>
      <c r="N37" s="20"/>
    </row>
    <row r="38" spans="1:14" x14ac:dyDescent="0.2">
      <c r="A38" s="6" t="s">
        <v>280</v>
      </c>
      <c r="B38" s="7"/>
      <c r="C38" s="8"/>
      <c r="D38" s="9"/>
      <c r="E38" s="9"/>
      <c r="F38" s="8"/>
      <c r="G38" s="8"/>
      <c r="H38" s="8"/>
      <c r="I38" s="8"/>
      <c r="J38" s="8"/>
      <c r="K38" s="8"/>
      <c r="L38" s="8"/>
      <c r="M38" s="8"/>
      <c r="N38" s="10"/>
    </row>
    <row r="39" spans="1:14" x14ac:dyDescent="0.2">
      <c r="A39" s="6" t="s">
        <v>281</v>
      </c>
      <c r="B39" s="7" t="s">
        <v>6</v>
      </c>
      <c r="C39" s="8" t="s">
        <v>7</v>
      </c>
      <c r="D39" s="9" t="s">
        <v>8</v>
      </c>
      <c r="E39" s="9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10" t="s">
        <v>18</v>
      </c>
    </row>
    <row r="40" spans="1:14" x14ac:dyDescent="0.2">
      <c r="A40" s="11" t="s">
        <v>273</v>
      </c>
      <c r="B40" s="12"/>
      <c r="C40" s="13"/>
      <c r="D40" s="14"/>
      <c r="E40" s="14"/>
      <c r="F40" s="13"/>
      <c r="G40" s="13"/>
      <c r="H40" s="13"/>
      <c r="I40" s="13"/>
      <c r="J40" s="13"/>
      <c r="K40" s="13"/>
      <c r="L40" s="13"/>
      <c r="M40" s="13"/>
      <c r="N40" s="15"/>
    </row>
    <row r="41" spans="1:14" x14ac:dyDescent="0.2">
      <c r="A41" s="16" t="s">
        <v>36</v>
      </c>
      <c r="B41" s="17"/>
      <c r="C41" s="18">
        <v>0</v>
      </c>
      <c r="D41" s="19">
        <v>-1.27</v>
      </c>
      <c r="E41" s="19">
        <v>0</v>
      </c>
      <c r="F41" s="18">
        <v>-651840</v>
      </c>
      <c r="G41" s="18">
        <v>0</v>
      </c>
      <c r="H41" s="18">
        <v>-651840</v>
      </c>
      <c r="I41" s="18">
        <v>0</v>
      </c>
      <c r="J41" s="18">
        <v>-226840</v>
      </c>
      <c r="K41" s="18">
        <v>-6518</v>
      </c>
      <c r="L41" s="18">
        <v>0</v>
      </c>
      <c r="M41" s="18">
        <v>0</v>
      </c>
      <c r="N41" s="20">
        <v>-878680</v>
      </c>
    </row>
    <row r="42" spans="1:14" x14ac:dyDescent="0.2">
      <c r="A42" s="16" t="s">
        <v>168</v>
      </c>
      <c r="B42" s="17"/>
      <c r="C42" s="18">
        <v>0</v>
      </c>
      <c r="D42" s="19">
        <v>0</v>
      </c>
      <c r="E42" s="19">
        <v>0</v>
      </c>
      <c r="F42" s="18">
        <v>0</v>
      </c>
      <c r="G42" s="18">
        <v>0</v>
      </c>
      <c r="H42" s="18">
        <v>0</v>
      </c>
      <c r="I42" s="18">
        <v>862600</v>
      </c>
      <c r="J42" s="18">
        <v>291559</v>
      </c>
      <c r="K42" s="18">
        <v>0</v>
      </c>
      <c r="L42" s="18">
        <v>0</v>
      </c>
      <c r="M42" s="18">
        <v>0</v>
      </c>
      <c r="N42" s="20">
        <v>1154159</v>
      </c>
    </row>
    <row r="43" spans="1:14" x14ac:dyDescent="0.2">
      <c r="A43" s="16" t="s">
        <v>37</v>
      </c>
      <c r="B43" s="17"/>
      <c r="C43" s="18">
        <v>0</v>
      </c>
      <c r="D43" s="19">
        <v>0</v>
      </c>
      <c r="E43" s="19">
        <v>0</v>
      </c>
      <c r="F43" s="18">
        <v>0</v>
      </c>
      <c r="G43" s="18">
        <v>0</v>
      </c>
      <c r="H43" s="18">
        <v>0</v>
      </c>
      <c r="I43" s="18">
        <v>651840</v>
      </c>
      <c r="J43" s="18">
        <v>220322</v>
      </c>
      <c r="K43" s="18">
        <v>0</v>
      </c>
      <c r="L43" s="18">
        <v>0</v>
      </c>
      <c r="M43" s="18">
        <v>0</v>
      </c>
      <c r="N43" s="20">
        <v>872162</v>
      </c>
    </row>
    <row r="44" spans="1:14" x14ac:dyDescent="0.2">
      <c r="A44" s="16" t="s">
        <v>30</v>
      </c>
      <c r="B44" s="17">
        <v>7</v>
      </c>
      <c r="C44" s="18">
        <v>0</v>
      </c>
      <c r="D44" s="19">
        <v>0</v>
      </c>
      <c r="E44" s="19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122889</v>
      </c>
      <c r="N44" s="20">
        <v>122889</v>
      </c>
    </row>
    <row r="45" spans="1:14" x14ac:dyDescent="0.2">
      <c r="A45" s="16" t="s">
        <v>20</v>
      </c>
      <c r="B45" s="17">
        <v>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4117001</v>
      </c>
      <c r="N45" s="20">
        <v>4117001</v>
      </c>
    </row>
    <row r="46" spans="1:14" x14ac:dyDescent="0.2">
      <c r="A46" s="16" t="s">
        <v>21</v>
      </c>
      <c r="B46" s="17">
        <v>544</v>
      </c>
      <c r="C46" s="18">
        <v>0</v>
      </c>
      <c r="D46" s="19">
        <v>0</v>
      </c>
      <c r="E46" s="19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3885448</v>
      </c>
      <c r="N46" s="20">
        <v>3885448</v>
      </c>
    </row>
    <row r="47" spans="1:14" x14ac:dyDescent="0.2">
      <c r="A47" s="16" t="s">
        <v>282</v>
      </c>
      <c r="B47" s="17">
        <v>98045</v>
      </c>
      <c r="C47" s="18">
        <v>0</v>
      </c>
      <c r="D47" s="19">
        <v>0</v>
      </c>
      <c r="E47" s="19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111600</v>
      </c>
      <c r="N47" s="20">
        <v>111600</v>
      </c>
    </row>
    <row r="48" spans="1:14" x14ac:dyDescent="0.2">
      <c r="A48" s="16" t="s">
        <v>45</v>
      </c>
      <c r="B48" s="17"/>
      <c r="C48" s="18">
        <v>0</v>
      </c>
      <c r="D48" s="19">
        <v>0</v>
      </c>
      <c r="E48" s="19">
        <v>0.4</v>
      </c>
      <c r="F48" s="18">
        <v>0</v>
      </c>
      <c r="G48" s="18">
        <v>105883</v>
      </c>
      <c r="H48" s="18">
        <v>105883</v>
      </c>
      <c r="I48" s="18">
        <v>0</v>
      </c>
      <c r="J48" s="18">
        <v>36847</v>
      </c>
      <c r="K48" s="18">
        <v>1059</v>
      </c>
      <c r="L48" s="18">
        <v>0</v>
      </c>
      <c r="M48" s="18">
        <v>0</v>
      </c>
      <c r="N48" s="20">
        <v>142730</v>
      </c>
    </row>
    <row r="49" spans="1:14" x14ac:dyDescent="0.2">
      <c r="A49" s="16" t="s">
        <v>23</v>
      </c>
      <c r="B49" s="17"/>
      <c r="C49" s="18">
        <v>0</v>
      </c>
      <c r="D49" s="19">
        <v>0</v>
      </c>
      <c r="E49" s="19">
        <v>3.13</v>
      </c>
      <c r="F49" s="18">
        <v>0</v>
      </c>
      <c r="G49" s="18">
        <v>1330375</v>
      </c>
      <c r="H49" s="18">
        <v>1330375</v>
      </c>
      <c r="I49" s="18">
        <v>0</v>
      </c>
      <c r="J49" s="18">
        <v>462971</v>
      </c>
      <c r="K49" s="18">
        <v>13304</v>
      </c>
      <c r="L49" s="18">
        <v>0</v>
      </c>
      <c r="M49" s="18">
        <v>0</v>
      </c>
      <c r="N49" s="20">
        <v>1793346</v>
      </c>
    </row>
    <row r="50" spans="1:14" x14ac:dyDescent="0.2">
      <c r="A50" s="16" t="s">
        <v>64</v>
      </c>
      <c r="B50" s="17"/>
      <c r="C50" s="18">
        <v>0</v>
      </c>
      <c r="D50" s="19">
        <v>35.249400000000001</v>
      </c>
      <c r="E50" s="19">
        <v>5.0730000000000004</v>
      </c>
      <c r="F50" s="18">
        <v>22717404</v>
      </c>
      <c r="G50" s="18">
        <v>1618885</v>
      </c>
      <c r="H50" s="18">
        <v>24336289</v>
      </c>
      <c r="I50" s="18">
        <v>0</v>
      </c>
      <c r="J50" s="18">
        <v>8469028</v>
      </c>
      <c r="K50" s="18">
        <v>243362</v>
      </c>
      <c r="L50" s="18">
        <v>325666</v>
      </c>
      <c r="M50" s="18">
        <v>0</v>
      </c>
      <c r="N50" s="20">
        <v>33130983</v>
      </c>
    </row>
    <row r="51" spans="1:14" x14ac:dyDescent="0.2">
      <c r="A51" s="16" t="s">
        <v>83</v>
      </c>
      <c r="B51" s="17"/>
      <c r="C51" s="18">
        <v>0</v>
      </c>
      <c r="D51" s="19">
        <v>0</v>
      </c>
      <c r="E51" s="19">
        <v>0</v>
      </c>
      <c r="F51" s="18">
        <v>120000</v>
      </c>
      <c r="G51" s="18">
        <v>0</v>
      </c>
      <c r="H51" s="18">
        <v>120000</v>
      </c>
      <c r="I51" s="18">
        <v>0</v>
      </c>
      <c r="J51" s="18">
        <v>41760</v>
      </c>
      <c r="K51" s="18">
        <v>1200</v>
      </c>
      <c r="L51" s="18">
        <v>22500</v>
      </c>
      <c r="M51" s="18">
        <v>0</v>
      </c>
      <c r="N51" s="20">
        <v>184260</v>
      </c>
    </row>
    <row r="52" spans="1:14" x14ac:dyDescent="0.2">
      <c r="A52" s="11" t="s">
        <v>24</v>
      </c>
      <c r="B52" s="12"/>
      <c r="C52" s="13">
        <f>SUM(C41:C51)</f>
        <v>0</v>
      </c>
      <c r="D52" s="14">
        <f>SUM(D41:D51)</f>
        <v>33.979399999999998</v>
      </c>
      <c r="E52" s="14">
        <f>SUM(E41:E51)</f>
        <v>8.6029999999999998</v>
      </c>
      <c r="F52" s="13">
        <f>SUM(F41:F51)</f>
        <v>22185564</v>
      </c>
      <c r="G52" s="13">
        <f>SUM(G41:G51)</f>
        <v>3055143</v>
      </c>
      <c r="H52" s="13">
        <f>SUM(H41:H51)</f>
        <v>25240707</v>
      </c>
      <c r="I52" s="13">
        <f>SUM(I41:I51)</f>
        <v>1514440</v>
      </c>
      <c r="J52" s="13">
        <f>SUM(J41:J51)</f>
        <v>9295647</v>
      </c>
      <c r="K52" s="13">
        <f>SUM(K41:K51)</f>
        <v>252407</v>
      </c>
      <c r="L52" s="13">
        <f>SUM(L41:L51)</f>
        <v>348166</v>
      </c>
      <c r="M52" s="13">
        <f>SUM(M41:M51)</f>
        <v>8236938</v>
      </c>
      <c r="N52" s="15">
        <f>SUM(N41:N51)</f>
        <v>44635898</v>
      </c>
    </row>
    <row r="53" spans="1:14" x14ac:dyDescent="0.2">
      <c r="A53" s="11" t="s">
        <v>25</v>
      </c>
      <c r="B53" s="12"/>
      <c r="C53" s="13"/>
      <c r="D53" s="14"/>
      <c r="E53" s="14"/>
      <c r="F53" s="13"/>
      <c r="G53" s="13"/>
      <c r="H53" s="13"/>
      <c r="I53" s="13"/>
      <c r="J53" s="13"/>
      <c r="K53" s="13"/>
      <c r="L53" s="13"/>
      <c r="M53" s="13"/>
      <c r="N53" s="15"/>
    </row>
    <row r="54" spans="1:14" x14ac:dyDescent="0.2">
      <c r="A54" s="16" t="s">
        <v>49</v>
      </c>
      <c r="B54" s="17"/>
      <c r="C54" s="18">
        <v>37</v>
      </c>
      <c r="D54" s="19">
        <v>0</v>
      </c>
      <c r="E54" s="19">
        <v>1.3511</v>
      </c>
      <c r="F54" s="18">
        <v>0</v>
      </c>
      <c r="G54" s="18">
        <v>415366</v>
      </c>
      <c r="H54" s="18">
        <v>415366</v>
      </c>
      <c r="I54" s="18">
        <v>0</v>
      </c>
      <c r="J54" s="18">
        <v>144548</v>
      </c>
      <c r="K54" s="18">
        <v>4154</v>
      </c>
      <c r="L54" s="18">
        <v>3700</v>
      </c>
      <c r="M54" s="18">
        <v>0</v>
      </c>
      <c r="N54" s="20">
        <v>563614</v>
      </c>
    </row>
    <row r="55" spans="1:14" x14ac:dyDescent="0.2">
      <c r="A55" s="16" t="s">
        <v>124</v>
      </c>
      <c r="B55" s="17"/>
      <c r="C55" s="18">
        <v>27</v>
      </c>
      <c r="D55" s="19">
        <v>0</v>
      </c>
      <c r="E55" s="19">
        <v>0.92190000000000005</v>
      </c>
      <c r="F55" s="18">
        <v>0</v>
      </c>
      <c r="G55" s="18">
        <v>283418</v>
      </c>
      <c r="H55" s="18">
        <v>283418</v>
      </c>
      <c r="I55" s="18">
        <v>0</v>
      </c>
      <c r="J55" s="18">
        <v>98630</v>
      </c>
      <c r="K55" s="18">
        <v>2834</v>
      </c>
      <c r="L55" s="18">
        <v>2700</v>
      </c>
      <c r="M55" s="18">
        <v>0</v>
      </c>
      <c r="N55" s="20">
        <v>384748</v>
      </c>
    </row>
    <row r="56" spans="1:14" x14ac:dyDescent="0.2">
      <c r="A56" s="16" t="s">
        <v>176</v>
      </c>
      <c r="B56" s="17"/>
      <c r="C56" s="18">
        <v>249</v>
      </c>
      <c r="D56" s="19">
        <v>0</v>
      </c>
      <c r="E56" s="19">
        <v>4.0876000000000001</v>
      </c>
      <c r="F56" s="18">
        <v>0</v>
      </c>
      <c r="G56" s="18">
        <v>1256643</v>
      </c>
      <c r="H56" s="18">
        <v>1256643</v>
      </c>
      <c r="I56" s="18">
        <v>0</v>
      </c>
      <c r="J56" s="18">
        <v>437311</v>
      </c>
      <c r="K56" s="18">
        <v>12566</v>
      </c>
      <c r="L56" s="18">
        <v>15189</v>
      </c>
      <c r="M56" s="18">
        <v>0</v>
      </c>
      <c r="N56" s="20">
        <v>1709143</v>
      </c>
    </row>
    <row r="57" spans="1:14" x14ac:dyDescent="0.2">
      <c r="A57" s="16" t="s">
        <v>176</v>
      </c>
      <c r="B57" s="17"/>
      <c r="C57" s="18">
        <v>98</v>
      </c>
      <c r="D57" s="19">
        <v>0</v>
      </c>
      <c r="E57" s="19">
        <v>1.9762999999999999</v>
      </c>
      <c r="F57" s="18">
        <v>0</v>
      </c>
      <c r="G57" s="18">
        <v>607570</v>
      </c>
      <c r="H57" s="18">
        <v>607570</v>
      </c>
      <c r="I57" s="18">
        <v>0</v>
      </c>
      <c r="J57" s="18">
        <v>211434</v>
      </c>
      <c r="K57" s="18">
        <v>6076</v>
      </c>
      <c r="L57" s="18">
        <v>5978</v>
      </c>
      <c r="M57" s="18">
        <v>0</v>
      </c>
      <c r="N57" s="20">
        <v>824982</v>
      </c>
    </row>
    <row r="58" spans="1:14" x14ac:dyDescent="0.2">
      <c r="A58" s="11" t="s">
        <v>24</v>
      </c>
      <c r="B58" s="12"/>
      <c r="C58" s="13">
        <f>SUM(C54:C57)</f>
        <v>411</v>
      </c>
      <c r="D58" s="14">
        <f>SUM(D54:D57)</f>
        <v>0</v>
      </c>
      <c r="E58" s="14">
        <f>SUM(E54:E57)</f>
        <v>8.3369</v>
      </c>
      <c r="F58" s="13">
        <f>SUM(F54:F57)</f>
        <v>0</v>
      </c>
      <c r="G58" s="13">
        <f>SUM(G54:G57)</f>
        <v>2562997</v>
      </c>
      <c r="H58" s="13">
        <f>SUM(H54:H57)</f>
        <v>2562997</v>
      </c>
      <c r="I58" s="13">
        <f>SUM(I54:I57)</f>
        <v>0</v>
      </c>
      <c r="J58" s="13">
        <f>SUM(J54:J57)</f>
        <v>891923</v>
      </c>
      <c r="K58" s="13">
        <f>SUM(K54:K57)</f>
        <v>25630</v>
      </c>
      <c r="L58" s="13">
        <f>SUM(L54:L57)</f>
        <v>27567</v>
      </c>
      <c r="M58" s="13">
        <f>SUM(M54:M57)</f>
        <v>0</v>
      </c>
      <c r="N58" s="15">
        <f>SUM(N54:N57)</f>
        <v>3482487</v>
      </c>
    </row>
    <row r="59" spans="1:14" x14ac:dyDescent="0.2">
      <c r="A59" s="11" t="s">
        <v>179</v>
      </c>
      <c r="B59" s="12"/>
      <c r="C59" s="13"/>
      <c r="D59" s="14"/>
      <c r="E59" s="14"/>
      <c r="F59" s="13"/>
      <c r="G59" s="13"/>
      <c r="H59" s="13"/>
      <c r="I59" s="13"/>
      <c r="J59" s="13"/>
      <c r="K59" s="13"/>
      <c r="L59" s="13"/>
      <c r="M59" s="13"/>
      <c r="N59" s="15"/>
    </row>
    <row r="60" spans="1:14" x14ac:dyDescent="0.2">
      <c r="A60" s="16" t="s">
        <v>180</v>
      </c>
      <c r="B60" s="17"/>
      <c r="C60" s="18">
        <v>64</v>
      </c>
      <c r="D60" s="19">
        <v>4.4817999999999998</v>
      </c>
      <c r="E60" s="19">
        <v>2.0983999999999998</v>
      </c>
      <c r="F60" s="18">
        <v>2442814</v>
      </c>
      <c r="G60" s="18">
        <v>607462</v>
      </c>
      <c r="H60" s="18">
        <v>3050276</v>
      </c>
      <c r="I60" s="18">
        <v>0</v>
      </c>
      <c r="J60" s="18">
        <v>1061496</v>
      </c>
      <c r="K60" s="18">
        <v>30503</v>
      </c>
      <c r="L60" s="18">
        <v>30272</v>
      </c>
      <c r="M60" s="18">
        <v>0</v>
      </c>
      <c r="N60" s="20">
        <v>4142044</v>
      </c>
    </row>
    <row r="61" spans="1:14" x14ac:dyDescent="0.2">
      <c r="A61" s="11" t="s">
        <v>24</v>
      </c>
      <c r="B61" s="12"/>
      <c r="C61" s="13">
        <f>SUM(C60:C60)</f>
        <v>64</v>
      </c>
      <c r="D61" s="14">
        <f>SUM(D60:D60)</f>
        <v>4.4817999999999998</v>
      </c>
      <c r="E61" s="14">
        <f>SUM(E60:E60)</f>
        <v>2.0983999999999998</v>
      </c>
      <c r="F61" s="13">
        <f>SUM(F60:F60)</f>
        <v>2442814</v>
      </c>
      <c r="G61" s="13">
        <f>SUM(G60:G60)</f>
        <v>607462</v>
      </c>
      <c r="H61" s="13">
        <f>SUM(H60:H60)</f>
        <v>3050276</v>
      </c>
      <c r="I61" s="13">
        <f>SUM(I60:I60)</f>
        <v>0</v>
      </c>
      <c r="J61" s="13">
        <f>SUM(J60:J60)</f>
        <v>1061496</v>
      </c>
      <c r="K61" s="13">
        <f>SUM(K60:K60)</f>
        <v>30503</v>
      </c>
      <c r="L61" s="13">
        <f>SUM(L60:L60)</f>
        <v>30272</v>
      </c>
      <c r="M61" s="13">
        <f>SUM(M60:M60)</f>
        <v>0</v>
      </c>
      <c r="N61" s="15">
        <f>SUM(N60:N60)</f>
        <v>4142044</v>
      </c>
    </row>
    <row r="62" spans="1:14" x14ac:dyDescent="0.2">
      <c r="A62" s="6" t="s">
        <v>283</v>
      </c>
      <c r="B62" s="7"/>
      <c r="C62" s="8">
        <f>C52+C58+C61</f>
        <v>475</v>
      </c>
      <c r="D62" s="9">
        <f>D52+D58+D61</f>
        <v>38.461199999999998</v>
      </c>
      <c r="E62" s="9">
        <f>E52+E58+E61</f>
        <v>19.0383</v>
      </c>
      <c r="F62" s="8">
        <f>F52+F58+F61</f>
        <v>24628378</v>
      </c>
      <c r="G62" s="8">
        <f>G52+G58+G61</f>
        <v>6225602</v>
      </c>
      <c r="H62" s="8">
        <f>H52+H58+H61</f>
        <v>30853980</v>
      </c>
      <c r="I62" s="8">
        <f>I52+I58+I61</f>
        <v>1514440</v>
      </c>
      <c r="J62" s="8">
        <f>J52+J58+J61</f>
        <v>11249066</v>
      </c>
      <c r="K62" s="8">
        <f>K52+K58+K61</f>
        <v>308540</v>
      </c>
      <c r="L62" s="8">
        <f>L52+L58+L61</f>
        <v>406005</v>
      </c>
      <c r="M62" s="8">
        <f>M52+M58+M61</f>
        <v>8236938</v>
      </c>
      <c r="N62" s="10">
        <f>N52+N58+N61</f>
        <v>52260429</v>
      </c>
    </row>
    <row r="63" spans="1:14" x14ac:dyDescent="0.2">
      <c r="A63" s="16"/>
      <c r="B63" s="17"/>
      <c r="C63" s="18"/>
      <c r="D63" s="19"/>
      <c r="E63" s="19"/>
      <c r="F63" s="18"/>
      <c r="G63" s="18"/>
      <c r="H63" s="18"/>
      <c r="I63" s="18"/>
      <c r="J63" s="18"/>
      <c r="K63" s="18"/>
      <c r="L63" s="18"/>
      <c r="M63" s="18"/>
      <c r="N63" s="20"/>
    </row>
    <row r="64" spans="1:14" x14ac:dyDescent="0.2">
      <c r="A64" s="6" t="s">
        <v>284</v>
      </c>
      <c r="B64" s="7"/>
      <c r="C64" s="8"/>
      <c r="D64" s="9"/>
      <c r="E64" s="9"/>
      <c r="F64" s="8"/>
      <c r="G64" s="8"/>
      <c r="H64" s="8"/>
      <c r="I64" s="8"/>
      <c r="J64" s="8"/>
      <c r="K64" s="8"/>
      <c r="L64" s="8"/>
      <c r="M64" s="8"/>
      <c r="N64" s="10"/>
    </row>
    <row r="65" spans="1:14" x14ac:dyDescent="0.2">
      <c r="A65" s="6" t="s">
        <v>285</v>
      </c>
      <c r="B65" s="7" t="s">
        <v>6</v>
      </c>
      <c r="C65" s="8" t="s">
        <v>7</v>
      </c>
      <c r="D65" s="9" t="s">
        <v>8</v>
      </c>
      <c r="E65" s="9" t="s">
        <v>9</v>
      </c>
      <c r="F65" s="8" t="s">
        <v>10</v>
      </c>
      <c r="G65" s="8" t="s">
        <v>11</v>
      </c>
      <c r="H65" s="8" t="s">
        <v>12</v>
      </c>
      <c r="I65" s="8" t="s">
        <v>13</v>
      </c>
      <c r="J65" s="8" t="s">
        <v>14</v>
      </c>
      <c r="K65" s="8" t="s">
        <v>15</v>
      </c>
      <c r="L65" s="8" t="s">
        <v>16</v>
      </c>
      <c r="M65" s="8" t="s">
        <v>17</v>
      </c>
      <c r="N65" s="10" t="s">
        <v>18</v>
      </c>
    </row>
    <row r="66" spans="1:14" x14ac:dyDescent="0.2">
      <c r="A66" s="11" t="s">
        <v>273</v>
      </c>
      <c r="B66" s="12"/>
      <c r="C66" s="13"/>
      <c r="D66" s="14"/>
      <c r="E66" s="14"/>
      <c r="F66" s="13"/>
      <c r="G66" s="13"/>
      <c r="H66" s="13"/>
      <c r="I66" s="13"/>
      <c r="J66" s="13"/>
      <c r="K66" s="13"/>
      <c r="L66" s="13"/>
      <c r="M66" s="13"/>
      <c r="N66" s="15"/>
    </row>
    <row r="67" spans="1:14" x14ac:dyDescent="0.2">
      <c r="A67" s="16" t="s">
        <v>87</v>
      </c>
      <c r="B67" s="17"/>
      <c r="C67" s="18">
        <v>0</v>
      </c>
      <c r="D67" s="19">
        <v>0.88890000000000002</v>
      </c>
      <c r="E67" s="19">
        <v>0</v>
      </c>
      <c r="F67" s="18">
        <v>307956</v>
      </c>
      <c r="G67" s="18">
        <v>0</v>
      </c>
      <c r="H67" s="18">
        <v>307956</v>
      </c>
      <c r="I67" s="18">
        <v>0</v>
      </c>
      <c r="J67" s="18">
        <v>107169</v>
      </c>
      <c r="K67" s="18">
        <v>3080</v>
      </c>
      <c r="L67" s="18">
        <v>0</v>
      </c>
      <c r="M67" s="18">
        <v>0</v>
      </c>
      <c r="N67" s="20">
        <v>415125</v>
      </c>
    </row>
    <row r="68" spans="1:14" x14ac:dyDescent="0.2">
      <c r="A68" s="16" t="s">
        <v>286</v>
      </c>
      <c r="B68" s="17"/>
      <c r="C68" s="18">
        <v>0</v>
      </c>
      <c r="D68" s="19">
        <v>0</v>
      </c>
      <c r="E68" s="19">
        <v>0</v>
      </c>
      <c r="F68" s="18">
        <v>0</v>
      </c>
      <c r="G68" s="18">
        <v>0</v>
      </c>
      <c r="H68" s="18">
        <v>0</v>
      </c>
      <c r="I68" s="18">
        <v>28200</v>
      </c>
      <c r="J68" s="18">
        <v>9532</v>
      </c>
      <c r="K68" s="18">
        <v>0</v>
      </c>
      <c r="L68" s="18">
        <v>0</v>
      </c>
      <c r="M68" s="18">
        <v>0</v>
      </c>
      <c r="N68" s="20">
        <v>37732</v>
      </c>
    </row>
    <row r="69" spans="1:14" x14ac:dyDescent="0.2">
      <c r="A69" s="16" t="s">
        <v>168</v>
      </c>
      <c r="B69" s="17"/>
      <c r="C69" s="18">
        <v>0</v>
      </c>
      <c r="D69" s="19">
        <v>0</v>
      </c>
      <c r="E69" s="19">
        <v>0</v>
      </c>
      <c r="F69" s="18">
        <v>0</v>
      </c>
      <c r="G69" s="18">
        <v>0</v>
      </c>
      <c r="H69" s="18">
        <v>0</v>
      </c>
      <c r="I69" s="18">
        <v>42960</v>
      </c>
      <c r="J69" s="18">
        <v>14520</v>
      </c>
      <c r="K69" s="18">
        <v>0</v>
      </c>
      <c r="L69" s="18">
        <v>0</v>
      </c>
      <c r="M69" s="18">
        <v>0</v>
      </c>
      <c r="N69" s="20">
        <v>57480</v>
      </c>
    </row>
    <row r="70" spans="1:14" x14ac:dyDescent="0.2">
      <c r="A70" s="16" t="s">
        <v>20</v>
      </c>
      <c r="B70" s="17">
        <v>8</v>
      </c>
      <c r="C70" s="18">
        <v>0</v>
      </c>
      <c r="D70" s="19">
        <v>0</v>
      </c>
      <c r="E70" s="19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1631000</v>
      </c>
      <c r="N70" s="20">
        <v>1631000</v>
      </c>
    </row>
    <row r="71" spans="1:14" x14ac:dyDescent="0.2">
      <c r="A71" s="16" t="s">
        <v>21</v>
      </c>
      <c r="B71" s="17">
        <v>544</v>
      </c>
      <c r="C71" s="18">
        <v>0</v>
      </c>
      <c r="D71" s="19">
        <v>0</v>
      </c>
      <c r="E71" s="19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992173</v>
      </c>
      <c r="N71" s="20">
        <v>992173</v>
      </c>
    </row>
    <row r="72" spans="1:14" x14ac:dyDescent="0.2">
      <c r="A72" s="16" t="s">
        <v>23</v>
      </c>
      <c r="B72" s="17"/>
      <c r="C72" s="18">
        <v>0</v>
      </c>
      <c r="D72" s="19">
        <v>0</v>
      </c>
      <c r="E72" s="19">
        <v>2.75</v>
      </c>
      <c r="F72" s="18">
        <v>0</v>
      </c>
      <c r="G72" s="18">
        <v>1168860</v>
      </c>
      <c r="H72" s="18">
        <v>1168860</v>
      </c>
      <c r="I72" s="18">
        <v>0</v>
      </c>
      <c r="J72" s="18">
        <v>406764</v>
      </c>
      <c r="K72" s="18">
        <v>11689</v>
      </c>
      <c r="L72" s="18">
        <v>0</v>
      </c>
      <c r="M72" s="18">
        <v>0</v>
      </c>
      <c r="N72" s="20">
        <v>1575624</v>
      </c>
    </row>
    <row r="73" spans="1:14" x14ac:dyDescent="0.2">
      <c r="A73" s="16" t="s">
        <v>64</v>
      </c>
      <c r="B73" s="17"/>
      <c r="C73" s="18">
        <v>0</v>
      </c>
      <c r="D73" s="19">
        <v>24.952100000000002</v>
      </c>
      <c r="E73" s="19">
        <v>2</v>
      </c>
      <c r="F73" s="18">
        <v>15757513</v>
      </c>
      <c r="G73" s="18">
        <v>638235</v>
      </c>
      <c r="H73" s="18">
        <v>16395748</v>
      </c>
      <c r="I73" s="18">
        <v>0</v>
      </c>
      <c r="J73" s="18">
        <v>5705720</v>
      </c>
      <c r="K73" s="18">
        <v>163957</v>
      </c>
      <c r="L73" s="18">
        <v>203550</v>
      </c>
      <c r="M73" s="18">
        <v>0</v>
      </c>
      <c r="N73" s="20">
        <v>22305018</v>
      </c>
    </row>
    <row r="74" spans="1:14" x14ac:dyDescent="0.2">
      <c r="A74" s="16" t="s">
        <v>83</v>
      </c>
      <c r="B74" s="17"/>
      <c r="C74" s="18">
        <v>0</v>
      </c>
      <c r="D74" s="19">
        <v>0</v>
      </c>
      <c r="E74" s="19">
        <v>0</v>
      </c>
      <c r="F74" s="18">
        <v>36000</v>
      </c>
      <c r="G74" s="18">
        <v>0</v>
      </c>
      <c r="H74" s="18">
        <v>36000</v>
      </c>
      <c r="I74" s="18">
        <v>0</v>
      </c>
      <c r="J74" s="18">
        <v>12528</v>
      </c>
      <c r="K74" s="18">
        <v>360</v>
      </c>
      <c r="L74" s="18">
        <v>4500</v>
      </c>
      <c r="M74" s="18">
        <v>0</v>
      </c>
      <c r="N74" s="20">
        <v>53028</v>
      </c>
    </row>
    <row r="75" spans="1:14" x14ac:dyDescent="0.2">
      <c r="A75" s="11" t="s">
        <v>24</v>
      </c>
      <c r="B75" s="12"/>
      <c r="C75" s="13">
        <f>SUM(C67:C74)</f>
        <v>0</v>
      </c>
      <c r="D75" s="14">
        <f>SUM(D67:D74)</f>
        <v>25.841000000000001</v>
      </c>
      <c r="E75" s="14">
        <f>SUM(E67:E74)</f>
        <v>4.75</v>
      </c>
      <c r="F75" s="13">
        <f>SUM(F67:F74)</f>
        <v>16101469</v>
      </c>
      <c r="G75" s="13">
        <f>SUM(G67:G74)</f>
        <v>1807095</v>
      </c>
      <c r="H75" s="13">
        <f>SUM(H67:H74)</f>
        <v>17908564</v>
      </c>
      <c r="I75" s="13">
        <f>SUM(I67:I74)</f>
        <v>71160</v>
      </c>
      <c r="J75" s="13">
        <f>SUM(J67:J74)</f>
        <v>6256233</v>
      </c>
      <c r="K75" s="13">
        <f>SUM(K67:K74)</f>
        <v>179086</v>
      </c>
      <c r="L75" s="13">
        <f>SUM(L67:L74)</f>
        <v>208050</v>
      </c>
      <c r="M75" s="13">
        <f>SUM(M67:M74)</f>
        <v>2623173</v>
      </c>
      <c r="N75" s="15">
        <f>SUM(N67:N74)</f>
        <v>27067180</v>
      </c>
    </row>
    <row r="76" spans="1:14" x14ac:dyDescent="0.2">
      <c r="A76" s="6" t="s">
        <v>287</v>
      </c>
      <c r="B76" s="7"/>
      <c r="C76" s="8">
        <f>C75</f>
        <v>0</v>
      </c>
      <c r="D76" s="9">
        <f>D75</f>
        <v>25.841000000000001</v>
      </c>
      <c r="E76" s="9">
        <f>E75</f>
        <v>4.75</v>
      </c>
      <c r="F76" s="8">
        <f>F75</f>
        <v>16101469</v>
      </c>
      <c r="G76" s="8">
        <f>G75</f>
        <v>1807095</v>
      </c>
      <c r="H76" s="8">
        <f>H75</f>
        <v>17908564</v>
      </c>
      <c r="I76" s="8">
        <f>I75</f>
        <v>71160</v>
      </c>
      <c r="J76" s="8">
        <f>J75</f>
        <v>6256233</v>
      </c>
      <c r="K76" s="8">
        <f>K75</f>
        <v>179086</v>
      </c>
      <c r="L76" s="8">
        <f>L75</f>
        <v>208050</v>
      </c>
      <c r="M76" s="8">
        <f>M75</f>
        <v>2623173</v>
      </c>
      <c r="N76" s="10">
        <f>N75</f>
        <v>27067180</v>
      </c>
    </row>
    <row r="77" spans="1:14" x14ac:dyDescent="0.2">
      <c r="A77" s="16"/>
      <c r="B77" s="17"/>
      <c r="C77" s="18"/>
      <c r="D77" s="19"/>
      <c r="E77" s="19"/>
      <c r="F77" s="18"/>
      <c r="G77" s="18"/>
      <c r="H77" s="18"/>
      <c r="I77" s="18"/>
      <c r="J77" s="18"/>
      <c r="K77" s="18"/>
      <c r="L77" s="18"/>
      <c r="M77" s="18"/>
      <c r="N77" s="20"/>
    </row>
    <row r="78" spans="1:14" x14ac:dyDescent="0.2">
      <c r="A78" s="6" t="s">
        <v>288</v>
      </c>
      <c r="B78" s="7"/>
      <c r="C78" s="8"/>
      <c r="D78" s="9"/>
      <c r="E78" s="9"/>
      <c r="F78" s="8"/>
      <c r="G78" s="8"/>
      <c r="H78" s="8"/>
      <c r="I78" s="8"/>
      <c r="J78" s="8"/>
      <c r="K78" s="8"/>
      <c r="L78" s="8"/>
      <c r="M78" s="8"/>
      <c r="N78" s="10"/>
    </row>
    <row r="79" spans="1:14" x14ac:dyDescent="0.2">
      <c r="A79" s="6" t="s">
        <v>289</v>
      </c>
      <c r="B79" s="7" t="s">
        <v>6</v>
      </c>
      <c r="C79" s="8" t="s">
        <v>7</v>
      </c>
      <c r="D79" s="9" t="s">
        <v>8</v>
      </c>
      <c r="E79" s="9" t="s">
        <v>9</v>
      </c>
      <c r="F79" s="8" t="s">
        <v>10</v>
      </c>
      <c r="G79" s="8" t="s">
        <v>11</v>
      </c>
      <c r="H79" s="8" t="s">
        <v>12</v>
      </c>
      <c r="I79" s="8" t="s">
        <v>13</v>
      </c>
      <c r="J79" s="8" t="s">
        <v>14</v>
      </c>
      <c r="K79" s="8" t="s">
        <v>15</v>
      </c>
      <c r="L79" s="8" t="s">
        <v>16</v>
      </c>
      <c r="M79" s="8" t="s">
        <v>17</v>
      </c>
      <c r="N79" s="10" t="s">
        <v>18</v>
      </c>
    </row>
    <row r="80" spans="1:14" x14ac:dyDescent="0.2">
      <c r="A80" s="11" t="s">
        <v>273</v>
      </c>
      <c r="B80" s="12"/>
      <c r="C80" s="13"/>
      <c r="D80" s="14"/>
      <c r="E80" s="14"/>
      <c r="F80" s="13"/>
      <c r="G80" s="13"/>
      <c r="H80" s="13"/>
      <c r="I80" s="13"/>
      <c r="J80" s="13"/>
      <c r="K80" s="13"/>
      <c r="L80" s="13"/>
      <c r="M80" s="13"/>
      <c r="N80" s="15"/>
    </row>
    <row r="81" spans="1:14" x14ac:dyDescent="0.2">
      <c r="A81" s="16" t="s">
        <v>87</v>
      </c>
      <c r="B81" s="17"/>
      <c r="C81" s="18">
        <v>0</v>
      </c>
      <c r="D81" s="19">
        <v>0.3</v>
      </c>
      <c r="E81" s="19">
        <v>0</v>
      </c>
      <c r="F81" s="18">
        <v>138818</v>
      </c>
      <c r="G81" s="18">
        <v>0</v>
      </c>
      <c r="H81" s="18">
        <v>138818</v>
      </c>
      <c r="I81" s="18">
        <v>0</v>
      </c>
      <c r="J81" s="18">
        <v>48309</v>
      </c>
      <c r="K81" s="18">
        <v>1388</v>
      </c>
      <c r="L81" s="18">
        <v>0</v>
      </c>
      <c r="M81" s="18">
        <v>0</v>
      </c>
      <c r="N81" s="20">
        <v>187127</v>
      </c>
    </row>
    <row r="82" spans="1:14" x14ac:dyDescent="0.2">
      <c r="A82" s="16" t="s">
        <v>36</v>
      </c>
      <c r="B82" s="17"/>
      <c r="C82" s="18">
        <v>0</v>
      </c>
      <c r="D82" s="19">
        <v>-0.08</v>
      </c>
      <c r="E82" s="19">
        <v>0</v>
      </c>
      <c r="F82" s="18">
        <v>-38640</v>
      </c>
      <c r="G82" s="18">
        <v>0</v>
      </c>
      <c r="H82" s="18">
        <v>-38640</v>
      </c>
      <c r="I82" s="18">
        <v>0</v>
      </c>
      <c r="J82" s="18">
        <v>-13447</v>
      </c>
      <c r="K82" s="18">
        <v>-386</v>
      </c>
      <c r="L82" s="18">
        <v>0</v>
      </c>
      <c r="M82" s="18">
        <v>0</v>
      </c>
      <c r="N82" s="20">
        <v>-52087</v>
      </c>
    </row>
    <row r="83" spans="1:14" x14ac:dyDescent="0.2">
      <c r="A83" s="16" t="s">
        <v>168</v>
      </c>
      <c r="B83" s="17"/>
      <c r="C83" s="18">
        <v>0</v>
      </c>
      <c r="D83" s="19">
        <v>0</v>
      </c>
      <c r="E83" s="19">
        <v>0</v>
      </c>
      <c r="F83" s="18">
        <v>0</v>
      </c>
      <c r="G83" s="18">
        <v>0</v>
      </c>
      <c r="H83" s="18">
        <v>0</v>
      </c>
      <c r="I83" s="18">
        <v>294840</v>
      </c>
      <c r="J83" s="18">
        <v>99656</v>
      </c>
      <c r="K83" s="18">
        <v>0</v>
      </c>
      <c r="L83" s="18">
        <v>0</v>
      </c>
      <c r="M83" s="18">
        <v>0</v>
      </c>
      <c r="N83" s="20">
        <v>394496</v>
      </c>
    </row>
    <row r="84" spans="1:14" x14ac:dyDescent="0.2">
      <c r="A84" s="16" t="s">
        <v>37</v>
      </c>
      <c r="B84" s="17"/>
      <c r="C84" s="18">
        <v>0</v>
      </c>
      <c r="D84" s="19">
        <v>0</v>
      </c>
      <c r="E84" s="19">
        <v>0</v>
      </c>
      <c r="F84" s="18">
        <v>0</v>
      </c>
      <c r="G84" s="18">
        <v>0</v>
      </c>
      <c r="H84" s="18">
        <v>0</v>
      </c>
      <c r="I84" s="18">
        <v>38640</v>
      </c>
      <c r="J84" s="18">
        <v>13061</v>
      </c>
      <c r="K84" s="18">
        <v>0</v>
      </c>
      <c r="L84" s="18">
        <v>0</v>
      </c>
      <c r="M84" s="18">
        <v>0</v>
      </c>
      <c r="N84" s="20">
        <v>51701</v>
      </c>
    </row>
    <row r="85" spans="1:14" x14ac:dyDescent="0.2">
      <c r="A85" s="16" t="s">
        <v>88</v>
      </c>
      <c r="B85" s="17"/>
      <c r="C85" s="18">
        <v>0</v>
      </c>
      <c r="D85" s="19">
        <v>0</v>
      </c>
      <c r="E85" s="19">
        <v>0</v>
      </c>
      <c r="F85" s="18">
        <v>0</v>
      </c>
      <c r="G85" s="18">
        <v>0</v>
      </c>
      <c r="H85" s="18">
        <v>0</v>
      </c>
      <c r="I85" s="18">
        <v>0</v>
      </c>
      <c r="J85" s="18">
        <v>-1</v>
      </c>
      <c r="K85" s="18">
        <v>0</v>
      </c>
      <c r="L85" s="18">
        <v>0</v>
      </c>
      <c r="M85" s="18">
        <v>0</v>
      </c>
      <c r="N85" s="20">
        <v>-1</v>
      </c>
    </row>
    <row r="86" spans="1:14" x14ac:dyDescent="0.2">
      <c r="A86" s="16" t="s">
        <v>30</v>
      </c>
      <c r="B86" s="17">
        <v>7</v>
      </c>
      <c r="C86" s="18">
        <v>0</v>
      </c>
      <c r="D86" s="19">
        <v>0</v>
      </c>
      <c r="E86" s="19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133000</v>
      </c>
      <c r="N86" s="20">
        <v>133000</v>
      </c>
    </row>
    <row r="87" spans="1:14" x14ac:dyDescent="0.2">
      <c r="A87" s="16" t="s">
        <v>20</v>
      </c>
      <c r="B87" s="17">
        <v>8</v>
      </c>
      <c r="C87" s="18">
        <v>0</v>
      </c>
      <c r="D87" s="19">
        <v>0</v>
      </c>
      <c r="E87" s="19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1777000</v>
      </c>
      <c r="N87" s="20">
        <v>1777000</v>
      </c>
    </row>
    <row r="88" spans="1:14" x14ac:dyDescent="0.2">
      <c r="A88" s="16" t="s">
        <v>21</v>
      </c>
      <c r="B88" s="17">
        <v>544</v>
      </c>
      <c r="C88" s="18">
        <v>0</v>
      </c>
      <c r="D88" s="19">
        <v>0</v>
      </c>
      <c r="E88" s="19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624343</v>
      </c>
      <c r="N88" s="20">
        <v>624343</v>
      </c>
    </row>
    <row r="89" spans="1:14" x14ac:dyDescent="0.2">
      <c r="A89" s="16" t="s">
        <v>23</v>
      </c>
      <c r="B89" s="17"/>
      <c r="C89" s="18">
        <v>0</v>
      </c>
      <c r="D89" s="19">
        <v>0</v>
      </c>
      <c r="E89" s="19">
        <v>3.04</v>
      </c>
      <c r="F89" s="18">
        <v>0</v>
      </c>
      <c r="G89" s="18">
        <v>1292122</v>
      </c>
      <c r="H89" s="18">
        <v>1292122</v>
      </c>
      <c r="I89" s="18">
        <v>0</v>
      </c>
      <c r="J89" s="18">
        <v>449658</v>
      </c>
      <c r="K89" s="18">
        <v>12921</v>
      </c>
      <c r="L89" s="18">
        <v>0</v>
      </c>
      <c r="M89" s="18">
        <v>0</v>
      </c>
      <c r="N89" s="20">
        <v>1741780</v>
      </c>
    </row>
    <row r="90" spans="1:14" x14ac:dyDescent="0.2">
      <c r="A90" s="16" t="s">
        <v>64</v>
      </c>
      <c r="B90" s="17"/>
      <c r="C90" s="18">
        <v>0</v>
      </c>
      <c r="D90" s="19">
        <v>34.809899999999999</v>
      </c>
      <c r="E90" s="19">
        <v>4.96</v>
      </c>
      <c r="F90" s="18">
        <v>22429454</v>
      </c>
      <c r="G90" s="18">
        <v>1582816</v>
      </c>
      <c r="H90" s="18">
        <v>24012270</v>
      </c>
      <c r="I90" s="18">
        <v>0</v>
      </c>
      <c r="J90" s="18">
        <v>8356270</v>
      </c>
      <c r="K90" s="18">
        <v>240123</v>
      </c>
      <c r="L90" s="18">
        <v>240810</v>
      </c>
      <c r="M90" s="18">
        <v>0</v>
      </c>
      <c r="N90" s="20">
        <v>32609350</v>
      </c>
    </row>
    <row r="91" spans="1:14" x14ac:dyDescent="0.2">
      <c r="A91" s="16" t="s">
        <v>83</v>
      </c>
      <c r="B91" s="17"/>
      <c r="C91" s="18">
        <v>0</v>
      </c>
      <c r="D91" s="19">
        <v>0</v>
      </c>
      <c r="E91" s="19">
        <v>0</v>
      </c>
      <c r="F91" s="18">
        <v>72000</v>
      </c>
      <c r="G91" s="18">
        <v>0</v>
      </c>
      <c r="H91" s="18">
        <v>72000</v>
      </c>
      <c r="I91" s="18">
        <v>0</v>
      </c>
      <c r="J91" s="18">
        <v>25056</v>
      </c>
      <c r="K91" s="18">
        <v>720</v>
      </c>
      <c r="L91" s="18">
        <v>9000</v>
      </c>
      <c r="M91" s="18">
        <v>0</v>
      </c>
      <c r="N91" s="20">
        <v>106056</v>
      </c>
    </row>
    <row r="92" spans="1:14" x14ac:dyDescent="0.2">
      <c r="A92" s="11" t="s">
        <v>24</v>
      </c>
      <c r="B92" s="12"/>
      <c r="C92" s="13">
        <f>SUM(C81:C91)</f>
        <v>0</v>
      </c>
      <c r="D92" s="14">
        <f>SUM(D81:D91)</f>
        <v>35.029899999999998</v>
      </c>
      <c r="E92" s="14">
        <f>SUM(E81:E91)</f>
        <v>8</v>
      </c>
      <c r="F92" s="13">
        <f>SUM(F81:F91)</f>
        <v>22601632</v>
      </c>
      <c r="G92" s="13">
        <f>SUM(G81:G91)</f>
        <v>2874938</v>
      </c>
      <c r="H92" s="13">
        <f>SUM(H81:H91)</f>
        <v>25476570</v>
      </c>
      <c r="I92" s="13">
        <f>SUM(I81:I91)</f>
        <v>333480</v>
      </c>
      <c r="J92" s="13">
        <f>SUM(J81:J91)</f>
        <v>8978562</v>
      </c>
      <c r="K92" s="13">
        <f>SUM(K81:K91)</f>
        <v>254766</v>
      </c>
      <c r="L92" s="13">
        <f>SUM(L81:L91)</f>
        <v>249810</v>
      </c>
      <c r="M92" s="13">
        <f>SUM(M81:M91)</f>
        <v>2534343</v>
      </c>
      <c r="N92" s="15">
        <f>SUM(N81:N91)</f>
        <v>37572765</v>
      </c>
    </row>
    <row r="93" spans="1:14" x14ac:dyDescent="0.2">
      <c r="A93" s="6" t="s">
        <v>290</v>
      </c>
      <c r="B93" s="7"/>
      <c r="C93" s="8">
        <f>C92</f>
        <v>0</v>
      </c>
      <c r="D93" s="9">
        <f>D92</f>
        <v>35.029899999999998</v>
      </c>
      <c r="E93" s="9">
        <f>E92</f>
        <v>8</v>
      </c>
      <c r="F93" s="8">
        <f>F92</f>
        <v>22601632</v>
      </c>
      <c r="G93" s="8">
        <f>G92</f>
        <v>2874938</v>
      </c>
      <c r="H93" s="8">
        <f>H92</f>
        <v>25476570</v>
      </c>
      <c r="I93" s="8">
        <f>I92</f>
        <v>333480</v>
      </c>
      <c r="J93" s="8">
        <f>J92</f>
        <v>8978562</v>
      </c>
      <c r="K93" s="8">
        <f>K92</f>
        <v>254766</v>
      </c>
      <c r="L93" s="8">
        <f>L92</f>
        <v>249810</v>
      </c>
      <c r="M93" s="8">
        <f>M92</f>
        <v>2534343</v>
      </c>
      <c r="N93" s="10">
        <f>N92</f>
        <v>37572765</v>
      </c>
    </row>
    <row r="94" spans="1:14" x14ac:dyDescent="0.2">
      <c r="A94" s="16"/>
      <c r="B94" s="17"/>
      <c r="C94" s="18"/>
      <c r="D94" s="19"/>
      <c r="E94" s="19"/>
      <c r="F94" s="18"/>
      <c r="G94" s="18"/>
      <c r="H94" s="18"/>
      <c r="I94" s="18"/>
      <c r="J94" s="18"/>
      <c r="K94" s="18"/>
      <c r="L94" s="18"/>
      <c r="M94" s="18"/>
      <c r="N94" s="20"/>
    </row>
    <row r="95" spans="1:14" x14ac:dyDescent="0.2">
      <c r="A95" s="6" t="s">
        <v>291</v>
      </c>
      <c r="B95" s="7"/>
      <c r="C95" s="8"/>
      <c r="D95" s="9"/>
      <c r="E95" s="9"/>
      <c r="F95" s="8"/>
      <c r="G95" s="8"/>
      <c r="H95" s="8"/>
      <c r="I95" s="8"/>
      <c r="J95" s="8"/>
      <c r="K95" s="8"/>
      <c r="L95" s="8"/>
      <c r="M95" s="8"/>
      <c r="N95" s="10"/>
    </row>
    <row r="96" spans="1:14" x14ac:dyDescent="0.2">
      <c r="A96" s="6" t="s">
        <v>292</v>
      </c>
      <c r="B96" s="7" t="s">
        <v>6</v>
      </c>
      <c r="C96" s="8" t="s">
        <v>7</v>
      </c>
      <c r="D96" s="9" t="s">
        <v>8</v>
      </c>
      <c r="E96" s="9" t="s">
        <v>9</v>
      </c>
      <c r="F96" s="8" t="s">
        <v>10</v>
      </c>
      <c r="G96" s="8" t="s">
        <v>11</v>
      </c>
      <c r="H96" s="8" t="s">
        <v>12</v>
      </c>
      <c r="I96" s="8" t="s">
        <v>13</v>
      </c>
      <c r="J96" s="8" t="s">
        <v>14</v>
      </c>
      <c r="K96" s="8" t="s">
        <v>15</v>
      </c>
      <c r="L96" s="8" t="s">
        <v>16</v>
      </c>
      <c r="M96" s="8" t="s">
        <v>17</v>
      </c>
      <c r="N96" s="10" t="s">
        <v>18</v>
      </c>
    </row>
    <row r="97" spans="1:14" x14ac:dyDescent="0.2">
      <c r="A97" s="11" t="s">
        <v>273</v>
      </c>
      <c r="B97" s="12"/>
      <c r="C97" s="13"/>
      <c r="D97" s="14"/>
      <c r="E97" s="14"/>
      <c r="F97" s="13"/>
      <c r="G97" s="13"/>
      <c r="H97" s="13"/>
      <c r="I97" s="13"/>
      <c r="J97" s="13"/>
      <c r="K97" s="13"/>
      <c r="L97" s="13"/>
      <c r="M97" s="13"/>
      <c r="N97" s="15"/>
    </row>
    <row r="98" spans="1:14" x14ac:dyDescent="0.2">
      <c r="A98" s="16" t="s">
        <v>36</v>
      </c>
      <c r="B98" s="17"/>
      <c r="C98" s="18">
        <v>0</v>
      </c>
      <c r="D98" s="19">
        <v>-0.28999999999999998</v>
      </c>
      <c r="E98" s="19">
        <v>0</v>
      </c>
      <c r="F98" s="18">
        <v>-168000</v>
      </c>
      <c r="G98" s="18">
        <v>0</v>
      </c>
      <c r="H98" s="18">
        <v>-168000</v>
      </c>
      <c r="I98" s="18">
        <v>0</v>
      </c>
      <c r="J98" s="18">
        <v>-58464</v>
      </c>
      <c r="K98" s="18">
        <v>-1680</v>
      </c>
      <c r="L98" s="18">
        <v>0</v>
      </c>
      <c r="M98" s="18">
        <v>0</v>
      </c>
      <c r="N98" s="20">
        <v>-226464</v>
      </c>
    </row>
    <row r="99" spans="1:14" x14ac:dyDescent="0.2">
      <c r="A99" s="16" t="s">
        <v>37</v>
      </c>
      <c r="B99" s="17"/>
      <c r="C99" s="18">
        <v>0</v>
      </c>
      <c r="D99" s="19">
        <v>0</v>
      </c>
      <c r="E99" s="19">
        <v>0</v>
      </c>
      <c r="F99" s="18">
        <v>0</v>
      </c>
      <c r="G99" s="18">
        <v>0</v>
      </c>
      <c r="H99" s="18">
        <v>0</v>
      </c>
      <c r="I99" s="18">
        <v>168000</v>
      </c>
      <c r="J99" s="18">
        <v>56784</v>
      </c>
      <c r="K99" s="18">
        <v>0</v>
      </c>
      <c r="L99" s="18">
        <v>0</v>
      </c>
      <c r="M99" s="18">
        <v>0</v>
      </c>
      <c r="N99" s="20">
        <v>224784</v>
      </c>
    </row>
    <row r="100" spans="1:14" x14ac:dyDescent="0.2">
      <c r="A100" s="16" t="s">
        <v>30</v>
      </c>
      <c r="B100" s="17">
        <v>7</v>
      </c>
      <c r="C100" s="18">
        <v>0</v>
      </c>
      <c r="D100" s="19">
        <v>0</v>
      </c>
      <c r="E100" s="19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254230</v>
      </c>
      <c r="N100" s="20">
        <v>254230</v>
      </c>
    </row>
    <row r="101" spans="1:14" x14ac:dyDescent="0.2">
      <c r="A101" s="16" t="s">
        <v>20</v>
      </c>
      <c r="B101" s="17">
        <v>8</v>
      </c>
      <c r="C101" s="18">
        <v>0</v>
      </c>
      <c r="D101" s="19">
        <v>0</v>
      </c>
      <c r="E101" s="19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3055770</v>
      </c>
      <c r="N101" s="20">
        <v>3055770</v>
      </c>
    </row>
    <row r="102" spans="1:14" x14ac:dyDescent="0.2">
      <c r="A102" s="16" t="s">
        <v>21</v>
      </c>
      <c r="B102" s="17">
        <v>544</v>
      </c>
      <c r="C102" s="18">
        <v>0</v>
      </c>
      <c r="D102" s="19">
        <v>0</v>
      </c>
      <c r="E102" s="19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453561</v>
      </c>
      <c r="N102" s="20">
        <v>453561</v>
      </c>
    </row>
    <row r="103" spans="1:14" x14ac:dyDescent="0.2">
      <c r="A103" s="16" t="s">
        <v>282</v>
      </c>
      <c r="B103" s="17">
        <v>98045</v>
      </c>
      <c r="C103" s="18">
        <v>0</v>
      </c>
      <c r="D103" s="19">
        <v>0</v>
      </c>
      <c r="E103" s="19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9300</v>
      </c>
      <c r="N103" s="20">
        <v>9300</v>
      </c>
    </row>
    <row r="104" spans="1:14" x14ac:dyDescent="0.2">
      <c r="A104" s="16" t="s">
        <v>45</v>
      </c>
      <c r="B104" s="17"/>
      <c r="C104" s="18">
        <v>0</v>
      </c>
      <c r="D104" s="19">
        <v>0</v>
      </c>
      <c r="E104" s="19">
        <v>0.4</v>
      </c>
      <c r="F104" s="18">
        <v>0</v>
      </c>
      <c r="G104" s="18">
        <v>105883</v>
      </c>
      <c r="H104" s="18">
        <v>105883</v>
      </c>
      <c r="I104" s="18">
        <v>0</v>
      </c>
      <c r="J104" s="18">
        <v>36847</v>
      </c>
      <c r="K104" s="18">
        <v>1059</v>
      </c>
      <c r="L104" s="18">
        <v>0</v>
      </c>
      <c r="M104" s="18">
        <v>0</v>
      </c>
      <c r="N104" s="20">
        <v>142730</v>
      </c>
    </row>
    <row r="105" spans="1:14" x14ac:dyDescent="0.2">
      <c r="A105" s="16" t="s">
        <v>23</v>
      </c>
      <c r="B105" s="17"/>
      <c r="C105" s="18">
        <v>0</v>
      </c>
      <c r="D105" s="19">
        <v>0</v>
      </c>
      <c r="E105" s="19">
        <v>3.21</v>
      </c>
      <c r="F105" s="18">
        <v>0</v>
      </c>
      <c r="G105" s="18">
        <v>1364378</v>
      </c>
      <c r="H105" s="18">
        <v>1364378</v>
      </c>
      <c r="I105" s="18">
        <v>0</v>
      </c>
      <c r="J105" s="18">
        <v>474804</v>
      </c>
      <c r="K105" s="18">
        <v>13644</v>
      </c>
      <c r="L105" s="18">
        <v>0</v>
      </c>
      <c r="M105" s="18">
        <v>0</v>
      </c>
      <c r="N105" s="20">
        <v>1839182</v>
      </c>
    </row>
    <row r="106" spans="1:14" x14ac:dyDescent="0.2">
      <c r="A106" s="16" t="s">
        <v>64</v>
      </c>
      <c r="B106" s="17"/>
      <c r="C106" s="18">
        <v>0</v>
      </c>
      <c r="D106" s="19">
        <v>38.642800000000001</v>
      </c>
      <c r="E106" s="19">
        <v>8.0853999999999999</v>
      </c>
      <c r="F106" s="18">
        <v>25307639</v>
      </c>
      <c r="G106" s="18">
        <v>2580198</v>
      </c>
      <c r="H106" s="18">
        <v>27887837</v>
      </c>
      <c r="I106" s="18">
        <v>0</v>
      </c>
      <c r="J106" s="18">
        <v>9704967</v>
      </c>
      <c r="K106" s="18">
        <v>278878</v>
      </c>
      <c r="L106" s="18">
        <v>1178284</v>
      </c>
      <c r="M106" s="18">
        <v>0</v>
      </c>
      <c r="N106" s="20">
        <v>38771088</v>
      </c>
    </row>
    <row r="107" spans="1:14" x14ac:dyDescent="0.2">
      <c r="A107" s="16" t="s">
        <v>83</v>
      </c>
      <c r="B107" s="17"/>
      <c r="C107" s="18">
        <v>0</v>
      </c>
      <c r="D107" s="19">
        <v>0</v>
      </c>
      <c r="E107" s="19">
        <v>0</v>
      </c>
      <c r="F107" s="18">
        <v>144000</v>
      </c>
      <c r="G107" s="18">
        <v>0</v>
      </c>
      <c r="H107" s="18">
        <v>144000</v>
      </c>
      <c r="I107" s="18">
        <v>0</v>
      </c>
      <c r="J107" s="18">
        <v>50112</v>
      </c>
      <c r="K107" s="18">
        <v>1440</v>
      </c>
      <c r="L107" s="18">
        <v>18000</v>
      </c>
      <c r="M107" s="18">
        <v>0</v>
      </c>
      <c r="N107" s="20">
        <v>212112</v>
      </c>
    </row>
    <row r="108" spans="1:14" x14ac:dyDescent="0.2">
      <c r="A108" s="11" t="s">
        <v>24</v>
      </c>
      <c r="B108" s="12"/>
      <c r="C108" s="13">
        <f>SUM(C98:C107)</f>
        <v>0</v>
      </c>
      <c r="D108" s="14">
        <f>SUM(D98:D107)</f>
        <v>38.352800000000002</v>
      </c>
      <c r="E108" s="14">
        <f>SUM(E98:E107)</f>
        <v>11.695399999999999</v>
      </c>
      <c r="F108" s="13">
        <f>SUM(F98:F107)</f>
        <v>25283639</v>
      </c>
      <c r="G108" s="13">
        <f>SUM(G98:G107)</f>
        <v>4050459</v>
      </c>
      <c r="H108" s="13">
        <f>SUM(H98:H107)</f>
        <v>29334098</v>
      </c>
      <c r="I108" s="13">
        <f>SUM(I98:I107)</f>
        <v>168000</v>
      </c>
      <c r="J108" s="13">
        <f>SUM(J98:J107)</f>
        <v>10265050</v>
      </c>
      <c r="K108" s="13">
        <f>SUM(K98:K107)</f>
        <v>293341</v>
      </c>
      <c r="L108" s="13">
        <f>SUM(L98:L107)</f>
        <v>1196284</v>
      </c>
      <c r="M108" s="13">
        <f>SUM(M98:M107)</f>
        <v>3772861</v>
      </c>
      <c r="N108" s="15">
        <f>SUM(N98:N107)</f>
        <v>44736293</v>
      </c>
    </row>
    <row r="109" spans="1:14" x14ac:dyDescent="0.2">
      <c r="A109" s="11" t="s">
        <v>25</v>
      </c>
      <c r="B109" s="12"/>
      <c r="C109" s="13"/>
      <c r="D109" s="14"/>
      <c r="E109" s="14"/>
      <c r="F109" s="13"/>
      <c r="G109" s="13"/>
      <c r="H109" s="13"/>
      <c r="I109" s="13"/>
      <c r="J109" s="13"/>
      <c r="K109" s="13"/>
      <c r="L109" s="13"/>
      <c r="M109" s="13"/>
      <c r="N109" s="15"/>
    </row>
    <row r="110" spans="1:14" x14ac:dyDescent="0.2">
      <c r="A110" s="16" t="s">
        <v>146</v>
      </c>
      <c r="B110" s="17"/>
      <c r="C110" s="18">
        <v>18</v>
      </c>
      <c r="D110" s="19">
        <v>0</v>
      </c>
      <c r="E110" s="19">
        <v>0.50280000000000002</v>
      </c>
      <c r="F110" s="18">
        <v>0</v>
      </c>
      <c r="G110" s="18">
        <v>154575</v>
      </c>
      <c r="H110" s="18">
        <v>154575</v>
      </c>
      <c r="I110" s="18">
        <v>0</v>
      </c>
      <c r="J110" s="18">
        <v>53793</v>
      </c>
      <c r="K110" s="18">
        <v>1546</v>
      </c>
      <c r="L110" s="18">
        <v>1098</v>
      </c>
      <c r="M110" s="18">
        <v>0</v>
      </c>
      <c r="N110" s="20">
        <v>209466</v>
      </c>
    </row>
    <row r="111" spans="1:14" x14ac:dyDescent="0.2">
      <c r="A111" s="16" t="s">
        <v>176</v>
      </c>
      <c r="B111" s="17"/>
      <c r="C111" s="18">
        <v>164</v>
      </c>
      <c r="D111" s="19">
        <v>0</v>
      </c>
      <c r="E111" s="19">
        <v>2.9460999999999999</v>
      </c>
      <c r="F111" s="18">
        <v>0</v>
      </c>
      <c r="G111" s="18">
        <v>905714</v>
      </c>
      <c r="H111" s="18">
        <v>905714</v>
      </c>
      <c r="I111" s="18">
        <v>0</v>
      </c>
      <c r="J111" s="18">
        <v>315188</v>
      </c>
      <c r="K111" s="18">
        <v>9057</v>
      </c>
      <c r="L111" s="18">
        <v>10004</v>
      </c>
      <c r="M111" s="18">
        <v>0</v>
      </c>
      <c r="N111" s="20">
        <v>1230906</v>
      </c>
    </row>
    <row r="112" spans="1:14" x14ac:dyDescent="0.2">
      <c r="A112" s="16" t="s">
        <v>293</v>
      </c>
      <c r="B112" s="17"/>
      <c r="C112" s="18">
        <v>68</v>
      </c>
      <c r="D112" s="19">
        <v>0</v>
      </c>
      <c r="E112" s="19">
        <v>1.0025999999999999</v>
      </c>
      <c r="F112" s="18">
        <v>0</v>
      </c>
      <c r="G112" s="18">
        <v>308227</v>
      </c>
      <c r="H112" s="18">
        <v>308227</v>
      </c>
      <c r="I112" s="18">
        <v>0</v>
      </c>
      <c r="J112" s="18">
        <v>107262</v>
      </c>
      <c r="K112" s="18">
        <v>3082</v>
      </c>
      <c r="L112" s="18">
        <v>2788</v>
      </c>
      <c r="M112" s="18">
        <v>0</v>
      </c>
      <c r="N112" s="20">
        <v>418277</v>
      </c>
    </row>
    <row r="113" spans="1:14" x14ac:dyDescent="0.2">
      <c r="A113" s="16" t="s">
        <v>234</v>
      </c>
      <c r="B113" s="17"/>
      <c r="C113" s="18">
        <v>68</v>
      </c>
      <c r="D113" s="19">
        <v>0</v>
      </c>
      <c r="E113" s="19">
        <v>0.49380000000000002</v>
      </c>
      <c r="F113" s="18">
        <v>0</v>
      </c>
      <c r="G113" s="18">
        <v>151808</v>
      </c>
      <c r="H113" s="18">
        <v>151808</v>
      </c>
      <c r="I113" s="18">
        <v>0</v>
      </c>
      <c r="J113" s="18">
        <v>52829</v>
      </c>
      <c r="K113" s="18">
        <v>1518</v>
      </c>
      <c r="L113" s="18">
        <v>1360</v>
      </c>
      <c r="M113" s="18">
        <v>0</v>
      </c>
      <c r="N113" s="20">
        <v>205997</v>
      </c>
    </row>
    <row r="114" spans="1:14" x14ac:dyDescent="0.2">
      <c r="A114" s="11" t="s">
        <v>24</v>
      </c>
      <c r="B114" s="12"/>
      <c r="C114" s="13">
        <f>SUM(C110:C113)</f>
        <v>318</v>
      </c>
      <c r="D114" s="14">
        <f>SUM(D110:D113)</f>
        <v>0</v>
      </c>
      <c r="E114" s="14">
        <f>SUM(E110:E113)</f>
        <v>4.9453000000000005</v>
      </c>
      <c r="F114" s="13">
        <f>SUM(F110:F113)</f>
        <v>0</v>
      </c>
      <c r="G114" s="13">
        <f>SUM(G110:G113)</f>
        <v>1520324</v>
      </c>
      <c r="H114" s="13">
        <f>SUM(H110:H113)</f>
        <v>1520324</v>
      </c>
      <c r="I114" s="13">
        <f>SUM(I110:I113)</f>
        <v>0</v>
      </c>
      <c r="J114" s="13">
        <f>SUM(J110:J113)</f>
        <v>529072</v>
      </c>
      <c r="K114" s="13">
        <f>SUM(K110:K113)</f>
        <v>15203</v>
      </c>
      <c r="L114" s="13">
        <f>SUM(L110:L113)</f>
        <v>15250</v>
      </c>
      <c r="M114" s="13">
        <f>SUM(M110:M113)</f>
        <v>0</v>
      </c>
      <c r="N114" s="15">
        <f>SUM(N110:N113)</f>
        <v>2064646</v>
      </c>
    </row>
    <row r="115" spans="1:14" x14ac:dyDescent="0.2">
      <c r="A115" s="6" t="s">
        <v>294</v>
      </c>
      <c r="B115" s="7"/>
      <c r="C115" s="8">
        <f>C108+C114</f>
        <v>318</v>
      </c>
      <c r="D115" s="9">
        <f>D108+D114</f>
        <v>38.352800000000002</v>
      </c>
      <c r="E115" s="9">
        <f>E108+E114</f>
        <v>16.640699999999999</v>
      </c>
      <c r="F115" s="8">
        <f>F108+F114</f>
        <v>25283639</v>
      </c>
      <c r="G115" s="8">
        <f>G108+G114</f>
        <v>5570783</v>
      </c>
      <c r="H115" s="8">
        <f>H108+H114</f>
        <v>30854422</v>
      </c>
      <c r="I115" s="8">
        <f>I108+I114</f>
        <v>168000</v>
      </c>
      <c r="J115" s="8">
        <f>J108+J114</f>
        <v>10794122</v>
      </c>
      <c r="K115" s="8">
        <f>K108+K114</f>
        <v>308544</v>
      </c>
      <c r="L115" s="8">
        <f>L108+L114</f>
        <v>1211534</v>
      </c>
      <c r="M115" s="8">
        <f>M108+M114</f>
        <v>3772861</v>
      </c>
      <c r="N115" s="10">
        <f>N108+N114</f>
        <v>46800939</v>
      </c>
    </row>
    <row r="116" spans="1:14" x14ac:dyDescent="0.2">
      <c r="A116" s="16"/>
      <c r="B116" s="17"/>
      <c r="C116" s="18"/>
      <c r="D116" s="19"/>
      <c r="E116" s="19"/>
      <c r="F116" s="18"/>
      <c r="G116" s="18"/>
      <c r="H116" s="18"/>
      <c r="I116" s="18"/>
      <c r="J116" s="18"/>
      <c r="K116" s="18"/>
      <c r="L116" s="18"/>
      <c r="M116" s="18"/>
      <c r="N116" s="20"/>
    </row>
    <row r="117" spans="1:14" x14ac:dyDescent="0.2">
      <c r="A117" s="6" t="s">
        <v>295</v>
      </c>
      <c r="B117" s="7"/>
      <c r="C117" s="8"/>
      <c r="D117" s="9"/>
      <c r="E117" s="9"/>
      <c r="F117" s="8"/>
      <c r="G117" s="8"/>
      <c r="H117" s="8"/>
      <c r="I117" s="8"/>
      <c r="J117" s="8"/>
      <c r="K117" s="8"/>
      <c r="L117" s="8"/>
      <c r="M117" s="8"/>
      <c r="N117" s="10"/>
    </row>
    <row r="118" spans="1:14" x14ac:dyDescent="0.2">
      <c r="A118" s="6" t="s">
        <v>296</v>
      </c>
      <c r="B118" s="7" t="s">
        <v>6</v>
      </c>
      <c r="C118" s="8" t="s">
        <v>7</v>
      </c>
      <c r="D118" s="9" t="s">
        <v>8</v>
      </c>
      <c r="E118" s="9" t="s">
        <v>9</v>
      </c>
      <c r="F118" s="8" t="s">
        <v>10</v>
      </c>
      <c r="G118" s="8" t="s">
        <v>11</v>
      </c>
      <c r="H118" s="8" t="s">
        <v>12</v>
      </c>
      <c r="I118" s="8" t="s">
        <v>13</v>
      </c>
      <c r="J118" s="8" t="s">
        <v>14</v>
      </c>
      <c r="K118" s="8" t="s">
        <v>15</v>
      </c>
      <c r="L118" s="8" t="s">
        <v>16</v>
      </c>
      <c r="M118" s="8" t="s">
        <v>17</v>
      </c>
      <c r="N118" s="10" t="s">
        <v>18</v>
      </c>
    </row>
    <row r="119" spans="1:14" x14ac:dyDescent="0.2">
      <c r="A119" s="11" t="s">
        <v>273</v>
      </c>
      <c r="B119" s="12"/>
      <c r="C119" s="13"/>
      <c r="D119" s="14"/>
      <c r="E119" s="14"/>
      <c r="F119" s="13"/>
      <c r="G119" s="13"/>
      <c r="H119" s="13"/>
      <c r="I119" s="13"/>
      <c r="J119" s="13"/>
      <c r="K119" s="13"/>
      <c r="L119" s="13"/>
      <c r="M119" s="13"/>
      <c r="N119" s="15"/>
    </row>
    <row r="120" spans="1:14" x14ac:dyDescent="0.2">
      <c r="A120" s="16" t="s">
        <v>36</v>
      </c>
      <c r="B120" s="17"/>
      <c r="C120" s="18">
        <v>0</v>
      </c>
      <c r="D120" s="19">
        <v>-0.01</v>
      </c>
      <c r="E120" s="19">
        <v>0</v>
      </c>
      <c r="F120" s="18">
        <v>-7140</v>
      </c>
      <c r="G120" s="18">
        <v>0</v>
      </c>
      <c r="H120" s="18">
        <v>-7140</v>
      </c>
      <c r="I120" s="18">
        <v>0</v>
      </c>
      <c r="J120" s="18">
        <v>-2485</v>
      </c>
      <c r="K120" s="18">
        <v>-71</v>
      </c>
      <c r="L120" s="18">
        <v>0</v>
      </c>
      <c r="M120" s="18">
        <v>0</v>
      </c>
      <c r="N120" s="20">
        <v>-9625</v>
      </c>
    </row>
    <row r="121" spans="1:14" x14ac:dyDescent="0.2">
      <c r="A121" s="16" t="s">
        <v>168</v>
      </c>
      <c r="B121" s="17"/>
      <c r="C121" s="18">
        <v>0</v>
      </c>
      <c r="D121" s="19">
        <v>0</v>
      </c>
      <c r="E121" s="19">
        <v>0</v>
      </c>
      <c r="F121" s="18">
        <v>0</v>
      </c>
      <c r="G121" s="18">
        <v>0</v>
      </c>
      <c r="H121" s="18">
        <v>0</v>
      </c>
      <c r="I121" s="18">
        <v>836000</v>
      </c>
      <c r="J121" s="18">
        <v>282568</v>
      </c>
      <c r="K121" s="18">
        <v>0</v>
      </c>
      <c r="L121" s="18">
        <v>0</v>
      </c>
      <c r="M121" s="18">
        <v>0</v>
      </c>
      <c r="N121" s="20">
        <v>1118568</v>
      </c>
    </row>
    <row r="122" spans="1:14" x14ac:dyDescent="0.2">
      <c r="A122" s="16" t="s">
        <v>37</v>
      </c>
      <c r="B122" s="17"/>
      <c r="C122" s="18">
        <v>0</v>
      </c>
      <c r="D122" s="19">
        <v>0</v>
      </c>
      <c r="E122" s="19">
        <v>0</v>
      </c>
      <c r="F122" s="18">
        <v>0</v>
      </c>
      <c r="G122" s="18">
        <v>0</v>
      </c>
      <c r="H122" s="18">
        <v>0</v>
      </c>
      <c r="I122" s="18">
        <v>7140</v>
      </c>
      <c r="J122" s="18">
        <v>2414</v>
      </c>
      <c r="K122" s="18">
        <v>0</v>
      </c>
      <c r="L122" s="18">
        <v>0</v>
      </c>
      <c r="M122" s="18">
        <v>0</v>
      </c>
      <c r="N122" s="20">
        <v>9554</v>
      </c>
    </row>
    <row r="123" spans="1:14" x14ac:dyDescent="0.2">
      <c r="A123" s="16" t="s">
        <v>30</v>
      </c>
      <c r="B123" s="17">
        <v>7</v>
      </c>
      <c r="C123" s="18">
        <v>0</v>
      </c>
      <c r="D123" s="19">
        <v>0</v>
      </c>
      <c r="E123" s="19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317062</v>
      </c>
      <c r="N123" s="20">
        <v>317062</v>
      </c>
    </row>
    <row r="124" spans="1:14" x14ac:dyDescent="0.2">
      <c r="A124" s="16" t="s">
        <v>20</v>
      </c>
      <c r="B124" s="17">
        <v>8</v>
      </c>
      <c r="C124" s="18">
        <v>0</v>
      </c>
      <c r="D124" s="19">
        <v>0</v>
      </c>
      <c r="E124" s="19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3391998</v>
      </c>
      <c r="N124" s="20">
        <v>3391998</v>
      </c>
    </row>
    <row r="125" spans="1:14" x14ac:dyDescent="0.2">
      <c r="A125" s="16" t="s">
        <v>21</v>
      </c>
      <c r="B125" s="17">
        <v>544</v>
      </c>
      <c r="C125" s="18">
        <v>0</v>
      </c>
      <c r="D125" s="19">
        <v>0</v>
      </c>
      <c r="E125" s="19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5495467</v>
      </c>
      <c r="N125" s="20">
        <v>5495467</v>
      </c>
    </row>
    <row r="126" spans="1:14" x14ac:dyDescent="0.2">
      <c r="A126" s="16" t="s">
        <v>23</v>
      </c>
      <c r="B126" s="17"/>
      <c r="C126" s="18">
        <v>0</v>
      </c>
      <c r="D126" s="19">
        <v>0</v>
      </c>
      <c r="E126" s="19">
        <v>3.98</v>
      </c>
      <c r="F126" s="18">
        <v>0</v>
      </c>
      <c r="G126" s="18">
        <v>1691659</v>
      </c>
      <c r="H126" s="18">
        <v>1691659</v>
      </c>
      <c r="I126" s="18">
        <v>0</v>
      </c>
      <c r="J126" s="18">
        <v>588698</v>
      </c>
      <c r="K126" s="18">
        <v>16917</v>
      </c>
      <c r="L126" s="18">
        <v>0</v>
      </c>
      <c r="M126" s="18">
        <v>0</v>
      </c>
      <c r="N126" s="20">
        <v>2280357</v>
      </c>
    </row>
    <row r="127" spans="1:14" x14ac:dyDescent="0.2">
      <c r="A127" s="16" t="s">
        <v>64</v>
      </c>
      <c r="B127" s="17"/>
      <c r="C127" s="18">
        <v>0</v>
      </c>
      <c r="D127" s="19">
        <v>61.666800000000002</v>
      </c>
      <c r="E127" s="19">
        <v>8.0559999999999992</v>
      </c>
      <c r="F127" s="18">
        <v>46741881</v>
      </c>
      <c r="G127" s="18">
        <v>2570800</v>
      </c>
      <c r="H127" s="18">
        <v>49312681</v>
      </c>
      <c r="I127" s="18">
        <v>0</v>
      </c>
      <c r="J127" s="18">
        <v>17160812</v>
      </c>
      <c r="K127" s="18">
        <v>493126</v>
      </c>
      <c r="L127" s="18">
        <v>491970</v>
      </c>
      <c r="M127" s="18">
        <v>0</v>
      </c>
      <c r="N127" s="20">
        <v>66965463</v>
      </c>
    </row>
    <row r="128" spans="1:14" x14ac:dyDescent="0.2">
      <c r="A128" s="11" t="s">
        <v>24</v>
      </c>
      <c r="B128" s="12"/>
      <c r="C128" s="13">
        <f>SUM(C120:C127)</f>
        <v>0</v>
      </c>
      <c r="D128" s="14">
        <f>SUM(D120:D127)</f>
        <v>61.656800000000004</v>
      </c>
      <c r="E128" s="14">
        <f>SUM(E120:E127)</f>
        <v>12.036</v>
      </c>
      <c r="F128" s="13">
        <f>SUM(F120:F127)</f>
        <v>46734741</v>
      </c>
      <c r="G128" s="13">
        <f>SUM(G120:G127)</f>
        <v>4262459</v>
      </c>
      <c r="H128" s="13">
        <f>SUM(H120:H127)</f>
        <v>50997200</v>
      </c>
      <c r="I128" s="13">
        <f>SUM(I120:I127)</f>
        <v>843140</v>
      </c>
      <c r="J128" s="13">
        <f>SUM(J120:J127)</f>
        <v>18032007</v>
      </c>
      <c r="K128" s="13">
        <f>SUM(K120:K127)</f>
        <v>509972</v>
      </c>
      <c r="L128" s="13">
        <f>SUM(L120:L127)</f>
        <v>491970</v>
      </c>
      <c r="M128" s="13">
        <f>SUM(M120:M127)</f>
        <v>9204527</v>
      </c>
      <c r="N128" s="15">
        <f>SUM(N120:N127)</f>
        <v>79568844</v>
      </c>
    </row>
    <row r="129" spans="1:14" x14ac:dyDescent="0.2">
      <c r="A129" s="11" t="s">
        <v>25</v>
      </c>
      <c r="B129" s="12"/>
      <c r="C129" s="13"/>
      <c r="D129" s="14"/>
      <c r="E129" s="14"/>
      <c r="F129" s="13"/>
      <c r="G129" s="13"/>
      <c r="H129" s="13"/>
      <c r="I129" s="13"/>
      <c r="J129" s="13"/>
      <c r="K129" s="13"/>
      <c r="L129" s="13"/>
      <c r="M129" s="13"/>
      <c r="N129" s="15"/>
    </row>
    <row r="130" spans="1:14" x14ac:dyDescent="0.2">
      <c r="A130" s="16" t="s">
        <v>49</v>
      </c>
      <c r="B130" s="17"/>
      <c r="C130" s="18">
        <v>116</v>
      </c>
      <c r="D130" s="19">
        <v>0</v>
      </c>
      <c r="E130" s="19">
        <v>4.1007999999999996</v>
      </c>
      <c r="F130" s="18">
        <v>0</v>
      </c>
      <c r="G130" s="18">
        <v>1260701</v>
      </c>
      <c r="H130" s="18">
        <v>1260701</v>
      </c>
      <c r="I130" s="18">
        <v>0</v>
      </c>
      <c r="J130" s="18">
        <v>438724</v>
      </c>
      <c r="K130" s="18">
        <v>12607</v>
      </c>
      <c r="L130" s="18">
        <v>11600</v>
      </c>
      <c r="M130" s="18">
        <v>0</v>
      </c>
      <c r="N130" s="20">
        <v>1711025</v>
      </c>
    </row>
    <row r="131" spans="1:14" x14ac:dyDescent="0.2">
      <c r="A131" s="16" t="s">
        <v>176</v>
      </c>
      <c r="B131" s="17"/>
      <c r="C131" s="18">
        <v>434</v>
      </c>
      <c r="D131" s="19">
        <v>0</v>
      </c>
      <c r="E131" s="19">
        <v>6.3236999999999997</v>
      </c>
      <c r="F131" s="18">
        <v>0</v>
      </c>
      <c r="G131" s="18">
        <v>1944082</v>
      </c>
      <c r="H131" s="18">
        <v>1944082</v>
      </c>
      <c r="I131" s="18">
        <v>0</v>
      </c>
      <c r="J131" s="18">
        <v>676540</v>
      </c>
      <c r="K131" s="18">
        <v>19441</v>
      </c>
      <c r="L131" s="18">
        <v>26474</v>
      </c>
      <c r="M131" s="18">
        <v>0</v>
      </c>
      <c r="N131" s="20">
        <v>2647096</v>
      </c>
    </row>
    <row r="132" spans="1:14" x14ac:dyDescent="0.2">
      <c r="A132" s="11" t="s">
        <v>24</v>
      </c>
      <c r="B132" s="12"/>
      <c r="C132" s="13">
        <f>SUM(C130:C131)</f>
        <v>550</v>
      </c>
      <c r="D132" s="14">
        <f>SUM(D130:D131)</f>
        <v>0</v>
      </c>
      <c r="E132" s="14">
        <f>SUM(E130:E131)</f>
        <v>10.424499999999998</v>
      </c>
      <c r="F132" s="13">
        <f>SUM(F130:F131)</f>
        <v>0</v>
      </c>
      <c r="G132" s="13">
        <f>SUM(G130:G131)</f>
        <v>3204783</v>
      </c>
      <c r="H132" s="13">
        <f>SUM(H130:H131)</f>
        <v>3204783</v>
      </c>
      <c r="I132" s="13">
        <f>SUM(I130:I131)</f>
        <v>0</v>
      </c>
      <c r="J132" s="13">
        <f>SUM(J130:J131)</f>
        <v>1115264</v>
      </c>
      <c r="K132" s="13">
        <f>SUM(K130:K131)</f>
        <v>32048</v>
      </c>
      <c r="L132" s="13">
        <f>SUM(L130:L131)</f>
        <v>38074</v>
      </c>
      <c r="M132" s="13">
        <f>SUM(M130:M131)</f>
        <v>0</v>
      </c>
      <c r="N132" s="15">
        <f>SUM(N130:N131)</f>
        <v>4358121</v>
      </c>
    </row>
    <row r="133" spans="1:14" x14ac:dyDescent="0.2">
      <c r="A133" s="11" t="s">
        <v>179</v>
      </c>
      <c r="B133" s="12"/>
      <c r="C133" s="13"/>
      <c r="D133" s="14"/>
      <c r="E133" s="14"/>
      <c r="F133" s="13"/>
      <c r="G133" s="13"/>
      <c r="H133" s="13"/>
      <c r="I133" s="13"/>
      <c r="J133" s="13"/>
      <c r="K133" s="13"/>
      <c r="L133" s="13"/>
      <c r="M133" s="13"/>
      <c r="N133" s="15"/>
    </row>
    <row r="134" spans="1:14" x14ac:dyDescent="0.2">
      <c r="A134" s="16" t="s">
        <v>297</v>
      </c>
      <c r="B134" s="17"/>
      <c r="C134" s="18">
        <v>116</v>
      </c>
      <c r="D134" s="19">
        <v>6.7868000000000004</v>
      </c>
      <c r="E134" s="19">
        <v>3.8033000000000001</v>
      </c>
      <c r="F134" s="18">
        <v>3699159</v>
      </c>
      <c r="G134" s="18">
        <v>1101010</v>
      </c>
      <c r="H134" s="18">
        <v>4800169</v>
      </c>
      <c r="I134" s="18">
        <v>0</v>
      </c>
      <c r="J134" s="18">
        <v>1670459</v>
      </c>
      <c r="K134" s="18">
        <v>48002</v>
      </c>
      <c r="L134" s="18">
        <v>54868</v>
      </c>
      <c r="M134" s="18">
        <v>0</v>
      </c>
      <c r="N134" s="20">
        <v>6525496</v>
      </c>
    </row>
    <row r="135" spans="1:14" x14ac:dyDescent="0.2">
      <c r="A135" s="11" t="s">
        <v>24</v>
      </c>
      <c r="B135" s="12"/>
      <c r="C135" s="13">
        <f>SUM(C134:C134)</f>
        <v>116</v>
      </c>
      <c r="D135" s="14">
        <f>SUM(D134:D134)</f>
        <v>6.7868000000000004</v>
      </c>
      <c r="E135" s="14">
        <f>SUM(E134:E134)</f>
        <v>3.8033000000000001</v>
      </c>
      <c r="F135" s="13">
        <f>SUM(F134:F134)</f>
        <v>3699159</v>
      </c>
      <c r="G135" s="13">
        <f>SUM(G134:G134)</f>
        <v>1101010</v>
      </c>
      <c r="H135" s="13">
        <f>SUM(H134:H134)</f>
        <v>4800169</v>
      </c>
      <c r="I135" s="13">
        <f>SUM(I134:I134)</f>
        <v>0</v>
      </c>
      <c r="J135" s="13">
        <f>SUM(J134:J134)</f>
        <v>1670459</v>
      </c>
      <c r="K135" s="13">
        <f>SUM(K134:K134)</f>
        <v>48002</v>
      </c>
      <c r="L135" s="13">
        <f>SUM(L134:L134)</f>
        <v>54868</v>
      </c>
      <c r="M135" s="13">
        <f>SUM(M134:M134)</f>
        <v>0</v>
      </c>
      <c r="N135" s="15">
        <f>SUM(N134:N134)</f>
        <v>6525496</v>
      </c>
    </row>
    <row r="136" spans="1:14" x14ac:dyDescent="0.2">
      <c r="A136" s="6" t="s">
        <v>298</v>
      </c>
      <c r="B136" s="7"/>
      <c r="C136" s="8">
        <f>C128+C132+C135</f>
        <v>666</v>
      </c>
      <c r="D136" s="9">
        <f>D128+D132+D135</f>
        <v>68.443600000000004</v>
      </c>
      <c r="E136" s="9">
        <f>E128+E132+E135</f>
        <v>26.263799999999996</v>
      </c>
      <c r="F136" s="8">
        <f>F128+F132+F135</f>
        <v>50433900</v>
      </c>
      <c r="G136" s="8">
        <f>G128+G132+G135</f>
        <v>8568252</v>
      </c>
      <c r="H136" s="8">
        <f>H128+H132+H135</f>
        <v>59002152</v>
      </c>
      <c r="I136" s="8">
        <f>I128+I132+I135</f>
        <v>843140</v>
      </c>
      <c r="J136" s="8">
        <f>J128+J132+J135</f>
        <v>20817730</v>
      </c>
      <c r="K136" s="8">
        <f>K128+K132+K135</f>
        <v>590022</v>
      </c>
      <c r="L136" s="8">
        <f>L128+L132+L135</f>
        <v>584912</v>
      </c>
      <c r="M136" s="8">
        <f>M128+M132+M135</f>
        <v>9204527</v>
      </c>
      <c r="N136" s="10">
        <f>N128+N132+N135</f>
        <v>90452461</v>
      </c>
    </row>
    <row r="137" spans="1:14" x14ac:dyDescent="0.2">
      <c r="A137" s="16"/>
      <c r="B137" s="17"/>
      <c r="C137" s="18"/>
      <c r="D137" s="19"/>
      <c r="E137" s="19"/>
      <c r="F137" s="18"/>
      <c r="G137" s="18"/>
      <c r="H137" s="18"/>
      <c r="I137" s="18"/>
      <c r="J137" s="18"/>
      <c r="K137" s="18"/>
      <c r="L137" s="18"/>
      <c r="M137" s="18"/>
      <c r="N137" s="20"/>
    </row>
    <row r="138" spans="1:14" x14ac:dyDescent="0.2">
      <c r="A138" s="6" t="s">
        <v>299</v>
      </c>
      <c r="B138" s="7"/>
      <c r="C138" s="8"/>
      <c r="D138" s="9"/>
      <c r="E138" s="9"/>
      <c r="F138" s="8"/>
      <c r="G138" s="8"/>
      <c r="H138" s="8"/>
      <c r="I138" s="8"/>
      <c r="J138" s="8"/>
      <c r="K138" s="8"/>
      <c r="L138" s="8"/>
      <c r="M138" s="8"/>
      <c r="N138" s="10"/>
    </row>
    <row r="139" spans="1:14" x14ac:dyDescent="0.2">
      <c r="A139" s="6" t="s">
        <v>300</v>
      </c>
      <c r="B139" s="7" t="s">
        <v>6</v>
      </c>
      <c r="C139" s="8" t="s">
        <v>7</v>
      </c>
      <c r="D139" s="9" t="s">
        <v>8</v>
      </c>
      <c r="E139" s="9" t="s">
        <v>9</v>
      </c>
      <c r="F139" s="8" t="s">
        <v>10</v>
      </c>
      <c r="G139" s="8" t="s">
        <v>11</v>
      </c>
      <c r="H139" s="8" t="s">
        <v>12</v>
      </c>
      <c r="I139" s="8" t="s">
        <v>13</v>
      </c>
      <c r="J139" s="8" t="s">
        <v>14</v>
      </c>
      <c r="K139" s="8" t="s">
        <v>15</v>
      </c>
      <c r="L139" s="8" t="s">
        <v>16</v>
      </c>
      <c r="M139" s="8" t="s">
        <v>17</v>
      </c>
      <c r="N139" s="10" t="s">
        <v>18</v>
      </c>
    </row>
    <row r="140" spans="1:14" x14ac:dyDescent="0.2">
      <c r="A140" s="11" t="s">
        <v>273</v>
      </c>
      <c r="B140" s="12"/>
      <c r="C140" s="13"/>
      <c r="D140" s="14"/>
      <c r="E140" s="14"/>
      <c r="F140" s="13"/>
      <c r="G140" s="13"/>
      <c r="H140" s="13"/>
      <c r="I140" s="13"/>
      <c r="J140" s="13"/>
      <c r="K140" s="13"/>
      <c r="L140" s="13"/>
      <c r="M140" s="13"/>
      <c r="N140" s="15"/>
    </row>
    <row r="141" spans="1:14" x14ac:dyDescent="0.2">
      <c r="A141" s="16" t="s">
        <v>87</v>
      </c>
      <c r="B141" s="17"/>
      <c r="C141" s="18">
        <v>0</v>
      </c>
      <c r="D141" s="19">
        <v>1.5</v>
      </c>
      <c r="E141" s="19">
        <v>0</v>
      </c>
      <c r="F141" s="18">
        <v>519669</v>
      </c>
      <c r="G141" s="18">
        <v>0</v>
      </c>
      <c r="H141" s="18">
        <v>519669</v>
      </c>
      <c r="I141" s="18">
        <v>0</v>
      </c>
      <c r="J141" s="18">
        <v>180845</v>
      </c>
      <c r="K141" s="18">
        <v>5197</v>
      </c>
      <c r="L141" s="18">
        <v>0</v>
      </c>
      <c r="M141" s="18">
        <v>0</v>
      </c>
      <c r="N141" s="20">
        <v>700514</v>
      </c>
    </row>
    <row r="142" spans="1:14" x14ac:dyDescent="0.2">
      <c r="A142" s="16" t="s">
        <v>36</v>
      </c>
      <c r="B142" s="17"/>
      <c r="C142" s="18">
        <v>0</v>
      </c>
      <c r="D142" s="19">
        <v>-0.28999999999999998</v>
      </c>
      <c r="E142" s="19">
        <v>0</v>
      </c>
      <c r="F142" s="18">
        <v>-147000</v>
      </c>
      <c r="G142" s="18">
        <v>0</v>
      </c>
      <c r="H142" s="18">
        <v>-147000</v>
      </c>
      <c r="I142" s="18">
        <v>0</v>
      </c>
      <c r="J142" s="18">
        <v>-51156</v>
      </c>
      <c r="K142" s="18">
        <v>-1470</v>
      </c>
      <c r="L142" s="18">
        <v>0</v>
      </c>
      <c r="M142" s="18">
        <v>0</v>
      </c>
      <c r="N142" s="20">
        <v>-198156</v>
      </c>
    </row>
    <row r="143" spans="1:14" x14ac:dyDescent="0.2">
      <c r="A143" s="16" t="s">
        <v>168</v>
      </c>
      <c r="B143" s="17"/>
      <c r="C143" s="18">
        <v>0</v>
      </c>
      <c r="D143" s="19">
        <v>0</v>
      </c>
      <c r="E143" s="19">
        <v>0</v>
      </c>
      <c r="F143" s="18">
        <v>0</v>
      </c>
      <c r="G143" s="18">
        <v>0</v>
      </c>
      <c r="H143" s="18">
        <v>0</v>
      </c>
      <c r="I143" s="18">
        <v>196000</v>
      </c>
      <c r="J143" s="18">
        <v>66248</v>
      </c>
      <c r="K143" s="18">
        <v>0</v>
      </c>
      <c r="L143" s="18">
        <v>0</v>
      </c>
      <c r="M143" s="18">
        <v>0</v>
      </c>
      <c r="N143" s="20">
        <v>262248</v>
      </c>
    </row>
    <row r="144" spans="1:14" x14ac:dyDescent="0.2">
      <c r="A144" s="16" t="s">
        <v>37</v>
      </c>
      <c r="B144" s="17"/>
      <c r="C144" s="18">
        <v>0</v>
      </c>
      <c r="D144" s="19">
        <v>0</v>
      </c>
      <c r="E144" s="19">
        <v>0</v>
      </c>
      <c r="F144" s="18">
        <v>0</v>
      </c>
      <c r="G144" s="18">
        <v>0</v>
      </c>
      <c r="H144" s="18">
        <v>0</v>
      </c>
      <c r="I144" s="18">
        <v>147000</v>
      </c>
      <c r="J144" s="18">
        <v>49686</v>
      </c>
      <c r="K144" s="18">
        <v>0</v>
      </c>
      <c r="L144" s="18">
        <v>0</v>
      </c>
      <c r="M144" s="18">
        <v>0</v>
      </c>
      <c r="N144" s="20">
        <v>196686</v>
      </c>
    </row>
    <row r="145" spans="1:14" x14ac:dyDescent="0.2">
      <c r="A145" s="16" t="s">
        <v>88</v>
      </c>
      <c r="B145" s="17"/>
      <c r="C145" s="18">
        <v>0</v>
      </c>
      <c r="D145" s="19">
        <v>0</v>
      </c>
      <c r="E145" s="19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1</v>
      </c>
      <c r="K145" s="18">
        <v>0</v>
      </c>
      <c r="L145" s="18">
        <v>0</v>
      </c>
      <c r="M145" s="18">
        <v>0</v>
      </c>
      <c r="N145" s="20">
        <v>1</v>
      </c>
    </row>
    <row r="146" spans="1:14" x14ac:dyDescent="0.2">
      <c r="A146" s="16" t="s">
        <v>30</v>
      </c>
      <c r="B146" s="17">
        <v>7</v>
      </c>
      <c r="C146" s="18">
        <v>0</v>
      </c>
      <c r="D146" s="19">
        <v>0</v>
      </c>
      <c r="E146" s="19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27200</v>
      </c>
      <c r="N146" s="20">
        <v>27200</v>
      </c>
    </row>
    <row r="147" spans="1:14" x14ac:dyDescent="0.2">
      <c r="A147" s="16" t="s">
        <v>20</v>
      </c>
      <c r="B147" s="17">
        <v>8</v>
      </c>
      <c r="C147" s="18">
        <v>0</v>
      </c>
      <c r="D147" s="19">
        <v>0</v>
      </c>
      <c r="E147" s="19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6272000</v>
      </c>
      <c r="N147" s="20">
        <v>6272000</v>
      </c>
    </row>
    <row r="148" spans="1:14" x14ac:dyDescent="0.2">
      <c r="A148" s="16" t="s">
        <v>21</v>
      </c>
      <c r="B148" s="17">
        <v>544</v>
      </c>
      <c r="C148" s="18">
        <v>0</v>
      </c>
      <c r="D148" s="19">
        <v>0</v>
      </c>
      <c r="E148" s="19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5034345</v>
      </c>
      <c r="N148" s="20">
        <v>5034345</v>
      </c>
    </row>
    <row r="149" spans="1:14" x14ac:dyDescent="0.2">
      <c r="A149" s="16" t="s">
        <v>45</v>
      </c>
      <c r="B149" s="17"/>
      <c r="C149" s="18">
        <v>0</v>
      </c>
      <c r="D149" s="19">
        <v>0</v>
      </c>
      <c r="E149" s="19">
        <v>0.4</v>
      </c>
      <c r="F149" s="18">
        <v>0</v>
      </c>
      <c r="G149" s="18">
        <v>105883</v>
      </c>
      <c r="H149" s="18">
        <v>105883</v>
      </c>
      <c r="I149" s="18">
        <v>0</v>
      </c>
      <c r="J149" s="18">
        <v>36847</v>
      </c>
      <c r="K149" s="18">
        <v>1059</v>
      </c>
      <c r="L149" s="18">
        <v>0</v>
      </c>
      <c r="M149" s="18">
        <v>0</v>
      </c>
      <c r="N149" s="20">
        <v>142730</v>
      </c>
    </row>
    <row r="150" spans="1:14" x14ac:dyDescent="0.2">
      <c r="A150" s="16" t="s">
        <v>23</v>
      </c>
      <c r="B150" s="17"/>
      <c r="C150" s="18">
        <v>0</v>
      </c>
      <c r="D150" s="19">
        <v>0</v>
      </c>
      <c r="E150" s="19">
        <v>4.07</v>
      </c>
      <c r="F150" s="18">
        <v>0</v>
      </c>
      <c r="G150" s="18">
        <v>1729913</v>
      </c>
      <c r="H150" s="18">
        <v>1729913</v>
      </c>
      <c r="I150" s="18">
        <v>0</v>
      </c>
      <c r="J150" s="18">
        <v>602010</v>
      </c>
      <c r="K150" s="18">
        <v>17299</v>
      </c>
      <c r="L150" s="18">
        <v>0</v>
      </c>
      <c r="M150" s="18">
        <v>0</v>
      </c>
      <c r="N150" s="20">
        <v>2331923</v>
      </c>
    </row>
    <row r="151" spans="1:14" x14ac:dyDescent="0.2">
      <c r="A151" s="16" t="s">
        <v>64</v>
      </c>
      <c r="B151" s="17"/>
      <c r="C151" s="18">
        <v>0</v>
      </c>
      <c r="D151" s="19">
        <v>71.047600000000003</v>
      </c>
      <c r="E151" s="19">
        <v>17.161100000000001</v>
      </c>
      <c r="F151" s="18">
        <v>46302679</v>
      </c>
      <c r="G151" s="18">
        <v>5476372</v>
      </c>
      <c r="H151" s="18">
        <v>51779051</v>
      </c>
      <c r="I151" s="18">
        <v>0</v>
      </c>
      <c r="J151" s="18">
        <v>18019109</v>
      </c>
      <c r="K151" s="18">
        <v>517790</v>
      </c>
      <c r="L151" s="18">
        <v>2721874</v>
      </c>
      <c r="M151" s="18">
        <v>0</v>
      </c>
      <c r="N151" s="20">
        <v>72520034</v>
      </c>
    </row>
    <row r="152" spans="1:14" x14ac:dyDescent="0.2">
      <c r="A152" s="16" t="s">
        <v>83</v>
      </c>
      <c r="B152" s="17"/>
      <c r="C152" s="18">
        <v>0</v>
      </c>
      <c r="D152" s="19">
        <v>0</v>
      </c>
      <c r="E152" s="19">
        <v>0</v>
      </c>
      <c r="F152" s="18">
        <v>204000</v>
      </c>
      <c r="G152" s="18">
        <v>0</v>
      </c>
      <c r="H152" s="18">
        <v>204000</v>
      </c>
      <c r="I152" s="18">
        <v>0</v>
      </c>
      <c r="J152" s="18">
        <v>70992</v>
      </c>
      <c r="K152" s="18">
        <v>2040</v>
      </c>
      <c r="L152" s="18">
        <v>31500</v>
      </c>
      <c r="M152" s="18">
        <v>0</v>
      </c>
      <c r="N152" s="20">
        <v>306492</v>
      </c>
    </row>
    <row r="153" spans="1:14" x14ac:dyDescent="0.2">
      <c r="A153" s="11" t="s">
        <v>24</v>
      </c>
      <c r="B153" s="12"/>
      <c r="C153" s="13">
        <f>SUM(C141:C152)</f>
        <v>0</v>
      </c>
      <c r="D153" s="14">
        <f>SUM(D141:D152)</f>
        <v>72.257599999999996</v>
      </c>
      <c r="E153" s="14">
        <f>SUM(E141:E152)</f>
        <v>21.631100000000004</v>
      </c>
      <c r="F153" s="13">
        <f>SUM(F141:F152)</f>
        <v>46879348</v>
      </c>
      <c r="G153" s="13">
        <f>SUM(G141:G152)</f>
        <v>7312168</v>
      </c>
      <c r="H153" s="13">
        <f>SUM(H141:H152)</f>
        <v>54191516</v>
      </c>
      <c r="I153" s="13">
        <f>SUM(I141:I152)</f>
        <v>343000</v>
      </c>
      <c r="J153" s="13">
        <f>SUM(J141:J152)</f>
        <v>18974582</v>
      </c>
      <c r="K153" s="13">
        <f>SUM(K141:K152)</f>
        <v>541915</v>
      </c>
      <c r="L153" s="13">
        <f>SUM(L141:L152)</f>
        <v>2753374</v>
      </c>
      <c r="M153" s="13">
        <f>SUM(M141:M152)</f>
        <v>11333545</v>
      </c>
      <c r="N153" s="15">
        <f>SUM(N141:N152)</f>
        <v>87596017</v>
      </c>
    </row>
    <row r="154" spans="1:14" x14ac:dyDescent="0.2">
      <c r="A154" s="11" t="s">
        <v>25</v>
      </c>
      <c r="B154" s="12"/>
      <c r="C154" s="13"/>
      <c r="D154" s="14"/>
      <c r="E154" s="14"/>
      <c r="F154" s="13"/>
      <c r="G154" s="13"/>
      <c r="H154" s="13"/>
      <c r="I154" s="13"/>
      <c r="J154" s="13"/>
      <c r="K154" s="13"/>
      <c r="L154" s="13"/>
      <c r="M154" s="13"/>
      <c r="N154" s="15"/>
    </row>
    <row r="155" spans="1:14" x14ac:dyDescent="0.2">
      <c r="A155" s="16" t="s">
        <v>49</v>
      </c>
      <c r="B155" s="17"/>
      <c r="C155" s="18">
        <v>18</v>
      </c>
      <c r="D155" s="19">
        <v>0</v>
      </c>
      <c r="E155" s="19">
        <v>0.66420000000000001</v>
      </c>
      <c r="F155" s="18">
        <v>0</v>
      </c>
      <c r="G155" s="18">
        <v>204194</v>
      </c>
      <c r="H155" s="18">
        <v>204194</v>
      </c>
      <c r="I155" s="18">
        <v>0</v>
      </c>
      <c r="J155" s="18">
        <v>71059</v>
      </c>
      <c r="K155" s="18">
        <v>2042</v>
      </c>
      <c r="L155" s="18">
        <v>1800</v>
      </c>
      <c r="M155" s="18">
        <v>0</v>
      </c>
      <c r="N155" s="20">
        <v>277053</v>
      </c>
    </row>
    <row r="156" spans="1:14" x14ac:dyDescent="0.2">
      <c r="A156" s="16" t="s">
        <v>124</v>
      </c>
      <c r="B156" s="17"/>
      <c r="C156" s="18">
        <v>20</v>
      </c>
      <c r="D156" s="19">
        <v>0</v>
      </c>
      <c r="E156" s="19">
        <v>0.68979999999999997</v>
      </c>
      <c r="F156" s="18">
        <v>0</v>
      </c>
      <c r="G156" s="18">
        <v>212064</v>
      </c>
      <c r="H156" s="18">
        <v>212064</v>
      </c>
      <c r="I156" s="18">
        <v>0</v>
      </c>
      <c r="J156" s="18">
        <v>73799</v>
      </c>
      <c r="K156" s="18">
        <v>2121</v>
      </c>
      <c r="L156" s="18">
        <v>2000</v>
      </c>
      <c r="M156" s="18">
        <v>0</v>
      </c>
      <c r="N156" s="20">
        <v>287863</v>
      </c>
    </row>
    <row r="157" spans="1:14" x14ac:dyDescent="0.2">
      <c r="A157" s="16" t="s">
        <v>125</v>
      </c>
      <c r="B157" s="17"/>
      <c r="C157" s="18">
        <v>15</v>
      </c>
      <c r="D157" s="19">
        <v>0</v>
      </c>
      <c r="E157" s="19">
        <v>0.5554</v>
      </c>
      <c r="F157" s="18">
        <v>0</v>
      </c>
      <c r="G157" s="18">
        <v>170746</v>
      </c>
      <c r="H157" s="18">
        <v>170746</v>
      </c>
      <c r="I157" s="18">
        <v>0</v>
      </c>
      <c r="J157" s="18">
        <v>59419</v>
      </c>
      <c r="K157" s="18">
        <v>1707</v>
      </c>
      <c r="L157" s="18">
        <v>1275</v>
      </c>
      <c r="M157" s="18">
        <v>0</v>
      </c>
      <c r="N157" s="20">
        <v>231440</v>
      </c>
    </row>
    <row r="158" spans="1:14" x14ac:dyDescent="0.2">
      <c r="A158" s="16" t="s">
        <v>126</v>
      </c>
      <c r="B158" s="17"/>
      <c r="C158" s="18">
        <v>54</v>
      </c>
      <c r="D158" s="19">
        <v>0</v>
      </c>
      <c r="E158" s="19">
        <v>1.2593000000000001</v>
      </c>
      <c r="F158" s="18">
        <v>0</v>
      </c>
      <c r="G158" s="18">
        <v>387144</v>
      </c>
      <c r="H158" s="18">
        <v>387144</v>
      </c>
      <c r="I158" s="18">
        <v>0</v>
      </c>
      <c r="J158" s="18">
        <v>134726</v>
      </c>
      <c r="K158" s="18">
        <v>3871</v>
      </c>
      <c r="L158" s="18">
        <v>3294</v>
      </c>
      <c r="M158" s="18">
        <v>0</v>
      </c>
      <c r="N158" s="20">
        <v>525164</v>
      </c>
    </row>
    <row r="159" spans="1:14" x14ac:dyDescent="0.2">
      <c r="A159" s="16" t="s">
        <v>176</v>
      </c>
      <c r="B159" s="17"/>
      <c r="C159" s="18">
        <v>240</v>
      </c>
      <c r="D159" s="19">
        <v>0</v>
      </c>
      <c r="E159" s="19">
        <v>3.9710000000000001</v>
      </c>
      <c r="F159" s="18">
        <v>0</v>
      </c>
      <c r="G159" s="18">
        <v>1220797</v>
      </c>
      <c r="H159" s="18">
        <v>1220797</v>
      </c>
      <c r="I159" s="18">
        <v>0</v>
      </c>
      <c r="J159" s="18">
        <v>424838</v>
      </c>
      <c r="K159" s="18">
        <v>12208</v>
      </c>
      <c r="L159" s="18">
        <v>14640</v>
      </c>
      <c r="M159" s="18">
        <v>0</v>
      </c>
      <c r="N159" s="20">
        <v>1660275</v>
      </c>
    </row>
    <row r="160" spans="1:14" x14ac:dyDescent="0.2">
      <c r="A160" s="16" t="s">
        <v>293</v>
      </c>
      <c r="B160" s="17"/>
      <c r="C160" s="18">
        <v>62</v>
      </c>
      <c r="D160" s="19">
        <v>0</v>
      </c>
      <c r="E160" s="19">
        <v>0.93530000000000002</v>
      </c>
      <c r="F160" s="18">
        <v>0</v>
      </c>
      <c r="G160" s="18">
        <v>287537</v>
      </c>
      <c r="H160" s="18">
        <v>287537</v>
      </c>
      <c r="I160" s="18">
        <v>0</v>
      </c>
      <c r="J160" s="18">
        <v>100062</v>
      </c>
      <c r="K160" s="18">
        <v>2875</v>
      </c>
      <c r="L160" s="18">
        <v>2542</v>
      </c>
      <c r="M160" s="18">
        <v>0</v>
      </c>
      <c r="N160" s="20">
        <v>390141</v>
      </c>
    </row>
    <row r="161" spans="1:14" x14ac:dyDescent="0.2">
      <c r="A161" s="16" t="s">
        <v>234</v>
      </c>
      <c r="B161" s="17"/>
      <c r="C161" s="18">
        <v>62</v>
      </c>
      <c r="D161" s="19">
        <v>0</v>
      </c>
      <c r="E161" s="19">
        <v>0.4607</v>
      </c>
      <c r="F161" s="18">
        <v>0</v>
      </c>
      <c r="G161" s="18">
        <v>141632</v>
      </c>
      <c r="H161" s="18">
        <v>141632</v>
      </c>
      <c r="I161" s="18">
        <v>0</v>
      </c>
      <c r="J161" s="18">
        <v>49288</v>
      </c>
      <c r="K161" s="18">
        <v>1416</v>
      </c>
      <c r="L161" s="18">
        <v>1240</v>
      </c>
      <c r="M161" s="18">
        <v>0</v>
      </c>
      <c r="N161" s="20">
        <v>192160</v>
      </c>
    </row>
    <row r="162" spans="1:14" x14ac:dyDescent="0.2">
      <c r="A162" s="11" t="s">
        <v>24</v>
      </c>
      <c r="B162" s="12"/>
      <c r="C162" s="13">
        <f>SUM(C155:C161)</f>
        <v>471</v>
      </c>
      <c r="D162" s="14">
        <f>SUM(D155:D161)</f>
        <v>0</v>
      </c>
      <c r="E162" s="14">
        <f>SUM(E155:E161)</f>
        <v>8.5357000000000003</v>
      </c>
      <c r="F162" s="13">
        <f>SUM(F155:F161)</f>
        <v>0</v>
      </c>
      <c r="G162" s="13">
        <f>SUM(G155:G161)</f>
        <v>2624114</v>
      </c>
      <c r="H162" s="13">
        <f>SUM(H155:H161)</f>
        <v>2624114</v>
      </c>
      <c r="I162" s="13">
        <f>SUM(I155:I161)</f>
        <v>0</v>
      </c>
      <c r="J162" s="13">
        <f>SUM(J155:J161)</f>
        <v>913191</v>
      </c>
      <c r="K162" s="13">
        <f>SUM(K155:K161)</f>
        <v>26240</v>
      </c>
      <c r="L162" s="13">
        <f>SUM(L155:L161)</f>
        <v>26791</v>
      </c>
      <c r="M162" s="13">
        <f>SUM(M155:M161)</f>
        <v>0</v>
      </c>
      <c r="N162" s="15">
        <f>SUM(N155:N161)</f>
        <v>3564096</v>
      </c>
    </row>
    <row r="163" spans="1:14" x14ac:dyDescent="0.2">
      <c r="A163" s="11" t="s">
        <v>179</v>
      </c>
      <c r="B163" s="12"/>
      <c r="C163" s="13"/>
      <c r="D163" s="14"/>
      <c r="E163" s="14"/>
      <c r="F163" s="13"/>
      <c r="G163" s="13"/>
      <c r="H163" s="13"/>
      <c r="I163" s="13"/>
      <c r="J163" s="13"/>
      <c r="K163" s="13"/>
      <c r="L163" s="13"/>
      <c r="M163" s="13"/>
      <c r="N163" s="15"/>
    </row>
    <row r="164" spans="1:14" x14ac:dyDescent="0.2">
      <c r="A164" s="16" t="s">
        <v>180</v>
      </c>
      <c r="B164" s="17"/>
      <c r="C164" s="18">
        <v>38</v>
      </c>
      <c r="D164" s="19">
        <v>3.4049999999999998</v>
      </c>
      <c r="E164" s="19">
        <v>1.2459</v>
      </c>
      <c r="F164" s="18">
        <v>1855902</v>
      </c>
      <c r="G164" s="18">
        <v>360673</v>
      </c>
      <c r="H164" s="18">
        <v>2216575</v>
      </c>
      <c r="I164" s="18">
        <v>0</v>
      </c>
      <c r="J164" s="18">
        <v>771369</v>
      </c>
      <c r="K164" s="18">
        <v>22166</v>
      </c>
      <c r="L164" s="18">
        <v>17974</v>
      </c>
      <c r="M164" s="18">
        <v>0</v>
      </c>
      <c r="N164" s="20">
        <v>3005918</v>
      </c>
    </row>
    <row r="165" spans="1:14" x14ac:dyDescent="0.2">
      <c r="A165" s="11" t="s">
        <v>24</v>
      </c>
      <c r="B165" s="12"/>
      <c r="C165" s="13">
        <f>SUM(C164:C164)</f>
        <v>38</v>
      </c>
      <c r="D165" s="14">
        <f>SUM(D164:D164)</f>
        <v>3.4049999999999998</v>
      </c>
      <c r="E165" s="14">
        <f>SUM(E164:E164)</f>
        <v>1.2459</v>
      </c>
      <c r="F165" s="13">
        <f>SUM(F164:F164)</f>
        <v>1855902</v>
      </c>
      <c r="G165" s="13">
        <f>SUM(G164:G164)</f>
        <v>360673</v>
      </c>
      <c r="H165" s="13">
        <f>SUM(H164:H164)</f>
        <v>2216575</v>
      </c>
      <c r="I165" s="13">
        <f>SUM(I164:I164)</f>
        <v>0</v>
      </c>
      <c r="J165" s="13">
        <f>SUM(J164:J164)</f>
        <v>771369</v>
      </c>
      <c r="K165" s="13">
        <f>SUM(K164:K164)</f>
        <v>22166</v>
      </c>
      <c r="L165" s="13">
        <f>SUM(L164:L164)</f>
        <v>17974</v>
      </c>
      <c r="M165" s="13">
        <f>SUM(M164:M164)</f>
        <v>0</v>
      </c>
      <c r="N165" s="15">
        <f>SUM(N164:N164)</f>
        <v>3005918</v>
      </c>
    </row>
    <row r="166" spans="1:14" x14ac:dyDescent="0.2">
      <c r="A166" s="6" t="s">
        <v>301</v>
      </c>
      <c r="B166" s="7"/>
      <c r="C166" s="8">
        <f>C153+C162+C165</f>
        <v>509</v>
      </c>
      <c r="D166" s="9">
        <f>D153+D162+D165</f>
        <v>75.662599999999998</v>
      </c>
      <c r="E166" s="9">
        <f>E153+E162+E165</f>
        <v>31.412700000000001</v>
      </c>
      <c r="F166" s="8">
        <f>F153+F162+F165</f>
        <v>48735250</v>
      </c>
      <c r="G166" s="8">
        <f>G153+G162+G165</f>
        <v>10296955</v>
      </c>
      <c r="H166" s="8">
        <f>H153+H162+H165</f>
        <v>59032205</v>
      </c>
      <c r="I166" s="8">
        <f>I153+I162+I165</f>
        <v>343000</v>
      </c>
      <c r="J166" s="8">
        <f>J153+J162+J165</f>
        <v>20659142</v>
      </c>
      <c r="K166" s="8">
        <f>K153+K162+K165</f>
        <v>590321</v>
      </c>
      <c r="L166" s="8">
        <f>L153+L162+L165</f>
        <v>2798139</v>
      </c>
      <c r="M166" s="8">
        <f>M153+M162+M165</f>
        <v>11333545</v>
      </c>
      <c r="N166" s="10">
        <f>N153+N162+N165</f>
        <v>94166031</v>
      </c>
    </row>
    <row r="167" spans="1:14" x14ac:dyDescent="0.2">
      <c r="A167" s="16"/>
      <c r="B167" s="17"/>
      <c r="C167" s="18"/>
      <c r="D167" s="19"/>
      <c r="E167" s="19"/>
      <c r="F167" s="18"/>
      <c r="G167" s="18"/>
      <c r="H167" s="18"/>
      <c r="I167" s="18"/>
      <c r="J167" s="18"/>
      <c r="K167" s="18"/>
      <c r="L167" s="18"/>
      <c r="M167" s="18"/>
      <c r="N167" s="20"/>
    </row>
    <row r="168" spans="1:14" x14ac:dyDescent="0.2">
      <c r="A168" s="6" t="s">
        <v>302</v>
      </c>
      <c r="B168" s="7"/>
      <c r="C168" s="8"/>
      <c r="D168" s="9"/>
      <c r="E168" s="9"/>
      <c r="F168" s="8"/>
      <c r="G168" s="8"/>
      <c r="H168" s="8"/>
      <c r="I168" s="8"/>
      <c r="J168" s="8"/>
      <c r="K168" s="8"/>
      <c r="L168" s="8"/>
      <c r="M168" s="8"/>
      <c r="N168" s="10"/>
    </row>
    <row r="169" spans="1:14" x14ac:dyDescent="0.2">
      <c r="A169" s="6" t="s">
        <v>303</v>
      </c>
      <c r="B169" s="7" t="s">
        <v>6</v>
      </c>
      <c r="C169" s="8" t="s">
        <v>7</v>
      </c>
      <c r="D169" s="9" t="s">
        <v>8</v>
      </c>
      <c r="E169" s="9" t="s">
        <v>9</v>
      </c>
      <c r="F169" s="8" t="s">
        <v>10</v>
      </c>
      <c r="G169" s="8" t="s">
        <v>11</v>
      </c>
      <c r="H169" s="8" t="s">
        <v>12</v>
      </c>
      <c r="I169" s="8" t="s">
        <v>13</v>
      </c>
      <c r="J169" s="8" t="s">
        <v>14</v>
      </c>
      <c r="K169" s="8" t="s">
        <v>15</v>
      </c>
      <c r="L169" s="8" t="s">
        <v>16</v>
      </c>
      <c r="M169" s="8" t="s">
        <v>17</v>
      </c>
      <c r="N169" s="10" t="s">
        <v>18</v>
      </c>
    </row>
    <row r="170" spans="1:14" x14ac:dyDescent="0.2">
      <c r="A170" s="11" t="s">
        <v>273</v>
      </c>
      <c r="B170" s="12"/>
      <c r="C170" s="13"/>
      <c r="D170" s="14"/>
      <c r="E170" s="14"/>
      <c r="F170" s="13"/>
      <c r="G170" s="13"/>
      <c r="H170" s="13"/>
      <c r="I170" s="13"/>
      <c r="J170" s="13"/>
      <c r="K170" s="13"/>
      <c r="L170" s="13"/>
      <c r="M170" s="13"/>
      <c r="N170" s="15"/>
    </row>
    <row r="171" spans="1:14" x14ac:dyDescent="0.2">
      <c r="A171" s="16" t="s">
        <v>36</v>
      </c>
      <c r="B171" s="17"/>
      <c r="C171" s="18">
        <v>0</v>
      </c>
      <c r="D171" s="19">
        <v>-0.02</v>
      </c>
      <c r="E171" s="19">
        <v>0</v>
      </c>
      <c r="F171" s="18">
        <v>-11760</v>
      </c>
      <c r="G171" s="18">
        <v>0</v>
      </c>
      <c r="H171" s="18">
        <v>-11760</v>
      </c>
      <c r="I171" s="18">
        <v>0</v>
      </c>
      <c r="J171" s="18">
        <v>-4092</v>
      </c>
      <c r="K171" s="18">
        <v>-118</v>
      </c>
      <c r="L171" s="18">
        <v>0</v>
      </c>
      <c r="M171" s="18">
        <v>0</v>
      </c>
      <c r="N171" s="20">
        <v>-15852</v>
      </c>
    </row>
    <row r="172" spans="1:14" x14ac:dyDescent="0.2">
      <c r="A172" s="16" t="s">
        <v>168</v>
      </c>
      <c r="B172" s="17"/>
      <c r="C172" s="18">
        <v>0</v>
      </c>
      <c r="D172" s="19">
        <v>0</v>
      </c>
      <c r="E172" s="19">
        <v>0</v>
      </c>
      <c r="F172" s="18">
        <v>0</v>
      </c>
      <c r="G172" s="18">
        <v>0</v>
      </c>
      <c r="H172" s="18">
        <v>0</v>
      </c>
      <c r="I172" s="18">
        <v>102000</v>
      </c>
      <c r="J172" s="18">
        <v>34476</v>
      </c>
      <c r="K172" s="18">
        <v>0</v>
      </c>
      <c r="L172" s="18">
        <v>0</v>
      </c>
      <c r="M172" s="18">
        <v>0</v>
      </c>
      <c r="N172" s="20">
        <v>136476</v>
      </c>
    </row>
    <row r="173" spans="1:14" x14ac:dyDescent="0.2">
      <c r="A173" s="16" t="s">
        <v>37</v>
      </c>
      <c r="B173" s="17"/>
      <c r="C173" s="18">
        <v>0</v>
      </c>
      <c r="D173" s="19">
        <v>0</v>
      </c>
      <c r="E173" s="19">
        <v>0</v>
      </c>
      <c r="F173" s="18">
        <v>0</v>
      </c>
      <c r="G173" s="18">
        <v>0</v>
      </c>
      <c r="H173" s="18">
        <v>0</v>
      </c>
      <c r="I173" s="18">
        <v>11760</v>
      </c>
      <c r="J173" s="18">
        <v>3974</v>
      </c>
      <c r="K173" s="18">
        <v>0</v>
      </c>
      <c r="L173" s="18">
        <v>0</v>
      </c>
      <c r="M173" s="18">
        <v>0</v>
      </c>
      <c r="N173" s="20">
        <v>15734</v>
      </c>
    </row>
    <row r="174" spans="1:14" x14ac:dyDescent="0.2">
      <c r="A174" s="16" t="s">
        <v>30</v>
      </c>
      <c r="B174" s="17">
        <v>7</v>
      </c>
      <c r="C174" s="18">
        <v>0</v>
      </c>
      <c r="D174" s="19">
        <v>0</v>
      </c>
      <c r="E174" s="19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138900</v>
      </c>
      <c r="N174" s="20">
        <v>138900</v>
      </c>
    </row>
    <row r="175" spans="1:14" x14ac:dyDescent="0.2">
      <c r="A175" s="16" t="s">
        <v>20</v>
      </c>
      <c r="B175" s="17">
        <v>8</v>
      </c>
      <c r="C175" s="18">
        <v>0</v>
      </c>
      <c r="D175" s="19">
        <v>0</v>
      </c>
      <c r="E175" s="19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1566100</v>
      </c>
      <c r="N175" s="20">
        <v>1566100</v>
      </c>
    </row>
    <row r="176" spans="1:14" x14ac:dyDescent="0.2">
      <c r="A176" s="16" t="s">
        <v>21</v>
      </c>
      <c r="B176" s="17">
        <v>544</v>
      </c>
      <c r="C176" s="18">
        <v>0</v>
      </c>
      <c r="D176" s="19">
        <v>0</v>
      </c>
      <c r="E176" s="19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728031</v>
      </c>
      <c r="N176" s="20">
        <v>728031</v>
      </c>
    </row>
    <row r="177" spans="1:14" x14ac:dyDescent="0.2">
      <c r="A177" s="16" t="s">
        <v>23</v>
      </c>
      <c r="B177" s="17"/>
      <c r="C177" s="18">
        <v>0</v>
      </c>
      <c r="D177" s="19">
        <v>0</v>
      </c>
      <c r="E177" s="19">
        <v>2.37</v>
      </c>
      <c r="F177" s="18">
        <v>0</v>
      </c>
      <c r="G177" s="18">
        <v>1007345</v>
      </c>
      <c r="H177" s="18">
        <v>1007345</v>
      </c>
      <c r="I177" s="18">
        <v>0</v>
      </c>
      <c r="J177" s="18">
        <v>350556</v>
      </c>
      <c r="K177" s="18">
        <v>10073</v>
      </c>
      <c r="L177" s="18">
        <v>0</v>
      </c>
      <c r="M177" s="18">
        <v>0</v>
      </c>
      <c r="N177" s="20">
        <v>1357901</v>
      </c>
    </row>
    <row r="178" spans="1:14" x14ac:dyDescent="0.2">
      <c r="A178" s="16" t="s">
        <v>64</v>
      </c>
      <c r="B178" s="17"/>
      <c r="C178" s="18">
        <v>0</v>
      </c>
      <c r="D178" s="19">
        <v>20.904499999999999</v>
      </c>
      <c r="E178" s="19">
        <v>2.6659000000000002</v>
      </c>
      <c r="F178" s="18">
        <v>13386741</v>
      </c>
      <c r="G178" s="18">
        <v>850718</v>
      </c>
      <c r="H178" s="18">
        <v>14237459</v>
      </c>
      <c r="I178" s="18">
        <v>0</v>
      </c>
      <c r="J178" s="18">
        <v>4954636</v>
      </c>
      <c r="K178" s="18">
        <v>142375</v>
      </c>
      <c r="L178" s="18">
        <v>151800</v>
      </c>
      <c r="M178" s="18">
        <v>0</v>
      </c>
      <c r="N178" s="20">
        <v>19343895</v>
      </c>
    </row>
    <row r="179" spans="1:14" x14ac:dyDescent="0.2">
      <c r="A179" s="16" t="s">
        <v>83</v>
      </c>
      <c r="B179" s="17"/>
      <c r="C179" s="18">
        <v>0</v>
      </c>
      <c r="D179" s="19">
        <v>0</v>
      </c>
      <c r="E179" s="19">
        <v>0</v>
      </c>
      <c r="F179" s="18">
        <v>60000</v>
      </c>
      <c r="G179" s="18">
        <v>0</v>
      </c>
      <c r="H179" s="18">
        <v>60000</v>
      </c>
      <c r="I179" s="18">
        <v>0</v>
      </c>
      <c r="J179" s="18">
        <v>20880</v>
      </c>
      <c r="K179" s="18">
        <v>600</v>
      </c>
      <c r="L179" s="18">
        <v>9000</v>
      </c>
      <c r="M179" s="18">
        <v>0</v>
      </c>
      <c r="N179" s="20">
        <v>89880</v>
      </c>
    </row>
    <row r="180" spans="1:14" x14ac:dyDescent="0.2">
      <c r="A180" s="11" t="s">
        <v>24</v>
      </c>
      <c r="B180" s="12"/>
      <c r="C180" s="13">
        <f>SUM(C171:C179)</f>
        <v>0</v>
      </c>
      <c r="D180" s="14">
        <f>SUM(D171:D179)</f>
        <v>20.884499999999999</v>
      </c>
      <c r="E180" s="14">
        <f>SUM(E171:E179)</f>
        <v>5.0358999999999998</v>
      </c>
      <c r="F180" s="13">
        <f>SUM(F171:F179)</f>
        <v>13434981</v>
      </c>
      <c r="G180" s="13">
        <f>SUM(G171:G179)</f>
        <v>1858063</v>
      </c>
      <c r="H180" s="13">
        <f>SUM(H171:H179)</f>
        <v>15293044</v>
      </c>
      <c r="I180" s="13">
        <f>SUM(I171:I179)</f>
        <v>113760</v>
      </c>
      <c r="J180" s="13">
        <f>SUM(J171:J179)</f>
        <v>5360430</v>
      </c>
      <c r="K180" s="13">
        <f>SUM(K171:K179)</f>
        <v>152930</v>
      </c>
      <c r="L180" s="13">
        <f>SUM(L171:L179)</f>
        <v>160800</v>
      </c>
      <c r="M180" s="13">
        <f>SUM(M171:M179)</f>
        <v>2433031</v>
      </c>
      <c r="N180" s="15">
        <f>SUM(N171:N179)</f>
        <v>23361065</v>
      </c>
    </row>
    <row r="181" spans="1:14" x14ac:dyDescent="0.2">
      <c r="A181" s="11" t="s">
        <v>25</v>
      </c>
      <c r="B181" s="12"/>
      <c r="C181" s="13"/>
      <c r="D181" s="14"/>
      <c r="E181" s="14"/>
      <c r="F181" s="13"/>
      <c r="G181" s="13"/>
      <c r="H181" s="13"/>
      <c r="I181" s="13"/>
      <c r="J181" s="13"/>
      <c r="K181" s="13"/>
      <c r="L181" s="13"/>
      <c r="M181" s="13"/>
      <c r="N181" s="15"/>
    </row>
    <row r="182" spans="1:14" x14ac:dyDescent="0.2">
      <c r="A182" s="16" t="s">
        <v>234</v>
      </c>
      <c r="B182" s="17"/>
      <c r="C182" s="18">
        <v>100</v>
      </c>
      <c r="D182" s="19">
        <v>0</v>
      </c>
      <c r="E182" s="19">
        <v>0.66239999999999999</v>
      </c>
      <c r="F182" s="18">
        <v>0</v>
      </c>
      <c r="G182" s="18">
        <v>203640</v>
      </c>
      <c r="H182" s="18">
        <v>203640</v>
      </c>
      <c r="I182" s="18">
        <v>0</v>
      </c>
      <c r="J182" s="18">
        <v>70867</v>
      </c>
      <c r="K182" s="18">
        <v>2036</v>
      </c>
      <c r="L182" s="18">
        <v>2000</v>
      </c>
      <c r="M182" s="18">
        <v>0</v>
      </c>
      <c r="N182" s="20">
        <v>276507</v>
      </c>
    </row>
    <row r="183" spans="1:14" x14ac:dyDescent="0.2">
      <c r="A183" s="11" t="s">
        <v>24</v>
      </c>
      <c r="B183" s="12"/>
      <c r="C183" s="13">
        <f>SUM(C182:C182)</f>
        <v>100</v>
      </c>
      <c r="D183" s="14">
        <f>SUM(D182:D182)</f>
        <v>0</v>
      </c>
      <c r="E183" s="14">
        <f>SUM(E182:E182)</f>
        <v>0.66239999999999999</v>
      </c>
      <c r="F183" s="13">
        <f>SUM(F182:F182)</f>
        <v>0</v>
      </c>
      <c r="G183" s="13">
        <f>SUM(G182:G182)</f>
        <v>203640</v>
      </c>
      <c r="H183" s="13">
        <f>SUM(H182:H182)</f>
        <v>203640</v>
      </c>
      <c r="I183" s="13">
        <f>SUM(I182:I182)</f>
        <v>0</v>
      </c>
      <c r="J183" s="13">
        <f>SUM(J182:J182)</f>
        <v>70867</v>
      </c>
      <c r="K183" s="13">
        <f>SUM(K182:K182)</f>
        <v>2036</v>
      </c>
      <c r="L183" s="13">
        <f>SUM(L182:L182)</f>
        <v>2000</v>
      </c>
      <c r="M183" s="13">
        <f>SUM(M182:M182)</f>
        <v>0</v>
      </c>
      <c r="N183" s="15">
        <f>SUM(N182:N182)</f>
        <v>276507</v>
      </c>
    </row>
    <row r="184" spans="1:14" x14ac:dyDescent="0.2">
      <c r="A184" s="6" t="s">
        <v>304</v>
      </c>
      <c r="B184" s="7"/>
      <c r="C184" s="8">
        <f>C180+C183</f>
        <v>100</v>
      </c>
      <c r="D184" s="9">
        <f>D180+D183</f>
        <v>20.884499999999999</v>
      </c>
      <c r="E184" s="9">
        <f>E180+E183</f>
        <v>5.6982999999999997</v>
      </c>
      <c r="F184" s="8">
        <f>F180+F183</f>
        <v>13434981</v>
      </c>
      <c r="G184" s="8">
        <f>G180+G183</f>
        <v>2061703</v>
      </c>
      <c r="H184" s="8">
        <f>H180+H183</f>
        <v>15496684</v>
      </c>
      <c r="I184" s="8">
        <f>I180+I183</f>
        <v>113760</v>
      </c>
      <c r="J184" s="8">
        <f>J180+J183</f>
        <v>5431297</v>
      </c>
      <c r="K184" s="8">
        <f>K180+K183</f>
        <v>154966</v>
      </c>
      <c r="L184" s="8">
        <f>L180+L183</f>
        <v>162800</v>
      </c>
      <c r="M184" s="8">
        <f>M180+M183</f>
        <v>2433031</v>
      </c>
      <c r="N184" s="10">
        <f>N180+N183</f>
        <v>23637572</v>
      </c>
    </row>
    <row r="185" spans="1:14" x14ac:dyDescent="0.2">
      <c r="A185" s="16"/>
      <c r="B185" s="17"/>
      <c r="C185" s="18"/>
      <c r="D185" s="19"/>
      <c r="E185" s="19"/>
      <c r="F185" s="18"/>
      <c r="G185" s="18"/>
      <c r="H185" s="18"/>
      <c r="I185" s="18"/>
      <c r="J185" s="18"/>
      <c r="K185" s="18"/>
      <c r="L185" s="18"/>
      <c r="M185" s="18"/>
      <c r="N185" s="20"/>
    </row>
    <row r="186" spans="1:14" x14ac:dyDescent="0.2">
      <c r="A186" s="6" t="s">
        <v>305</v>
      </c>
      <c r="B186" s="7"/>
      <c r="C186" s="8"/>
      <c r="D186" s="9"/>
      <c r="E186" s="9"/>
      <c r="F186" s="8"/>
      <c r="G186" s="8"/>
      <c r="H186" s="8"/>
      <c r="I186" s="8"/>
      <c r="J186" s="8"/>
      <c r="K186" s="8"/>
      <c r="L186" s="8"/>
      <c r="M186" s="8"/>
      <c r="N186" s="10"/>
    </row>
    <row r="187" spans="1:14" x14ac:dyDescent="0.2">
      <c r="A187" s="6" t="s">
        <v>306</v>
      </c>
      <c r="B187" s="7" t="s">
        <v>6</v>
      </c>
      <c r="C187" s="8" t="s">
        <v>7</v>
      </c>
      <c r="D187" s="9" t="s">
        <v>8</v>
      </c>
      <c r="E187" s="9" t="s">
        <v>9</v>
      </c>
      <c r="F187" s="8" t="s">
        <v>10</v>
      </c>
      <c r="G187" s="8" t="s">
        <v>11</v>
      </c>
      <c r="H187" s="8" t="s">
        <v>12</v>
      </c>
      <c r="I187" s="8" t="s">
        <v>13</v>
      </c>
      <c r="J187" s="8" t="s">
        <v>14</v>
      </c>
      <c r="K187" s="8" t="s">
        <v>15</v>
      </c>
      <c r="L187" s="8" t="s">
        <v>16</v>
      </c>
      <c r="M187" s="8" t="s">
        <v>17</v>
      </c>
      <c r="N187" s="10" t="s">
        <v>18</v>
      </c>
    </row>
    <row r="188" spans="1:14" x14ac:dyDescent="0.2">
      <c r="A188" s="11" t="s">
        <v>273</v>
      </c>
      <c r="B188" s="12"/>
      <c r="C188" s="13"/>
      <c r="D188" s="14"/>
      <c r="E188" s="14"/>
      <c r="F188" s="13"/>
      <c r="G188" s="13"/>
      <c r="H188" s="13"/>
      <c r="I188" s="13"/>
      <c r="J188" s="13"/>
      <c r="K188" s="13"/>
      <c r="L188" s="13"/>
      <c r="M188" s="13"/>
      <c r="N188" s="15"/>
    </row>
    <row r="189" spans="1:14" x14ac:dyDescent="0.2">
      <c r="A189" s="16" t="s">
        <v>87</v>
      </c>
      <c r="B189" s="17"/>
      <c r="C189" s="18">
        <v>0</v>
      </c>
      <c r="D189" s="19">
        <v>0.75</v>
      </c>
      <c r="E189" s="19">
        <v>0</v>
      </c>
      <c r="F189" s="18">
        <v>259835</v>
      </c>
      <c r="G189" s="18">
        <v>0</v>
      </c>
      <c r="H189" s="18">
        <v>259835</v>
      </c>
      <c r="I189" s="18">
        <v>0</v>
      </c>
      <c r="J189" s="18">
        <v>90422</v>
      </c>
      <c r="K189" s="18">
        <v>2598</v>
      </c>
      <c r="L189" s="18">
        <v>0</v>
      </c>
      <c r="M189" s="18">
        <v>0</v>
      </c>
      <c r="N189" s="20">
        <v>350257</v>
      </c>
    </row>
    <row r="190" spans="1:14" x14ac:dyDescent="0.2">
      <c r="A190" s="16" t="s">
        <v>36</v>
      </c>
      <c r="B190" s="17"/>
      <c r="C190" s="18">
        <v>0</v>
      </c>
      <c r="D190" s="19">
        <v>-0.34</v>
      </c>
      <c r="E190" s="19">
        <v>0</v>
      </c>
      <c r="F190" s="18">
        <v>-226800</v>
      </c>
      <c r="G190" s="18">
        <v>0</v>
      </c>
      <c r="H190" s="18">
        <v>-226800</v>
      </c>
      <c r="I190" s="18">
        <v>0</v>
      </c>
      <c r="J190" s="18">
        <v>-78926</v>
      </c>
      <c r="K190" s="18">
        <v>-2268</v>
      </c>
      <c r="L190" s="18">
        <v>0</v>
      </c>
      <c r="M190" s="18">
        <v>0</v>
      </c>
      <c r="N190" s="20">
        <v>-305726</v>
      </c>
    </row>
    <row r="191" spans="1:14" x14ac:dyDescent="0.2">
      <c r="A191" s="16" t="s">
        <v>168</v>
      </c>
      <c r="B191" s="17"/>
      <c r="C191" s="18">
        <v>0</v>
      </c>
      <c r="D191" s="19">
        <v>0</v>
      </c>
      <c r="E191" s="19">
        <v>0</v>
      </c>
      <c r="F191" s="18">
        <v>0</v>
      </c>
      <c r="G191" s="18">
        <v>0</v>
      </c>
      <c r="H191" s="18">
        <v>0</v>
      </c>
      <c r="I191" s="18">
        <v>270000</v>
      </c>
      <c r="J191" s="18">
        <v>91260</v>
      </c>
      <c r="K191" s="18">
        <v>0</v>
      </c>
      <c r="L191" s="18">
        <v>0</v>
      </c>
      <c r="M191" s="18">
        <v>0</v>
      </c>
      <c r="N191" s="20">
        <v>361260</v>
      </c>
    </row>
    <row r="192" spans="1:14" x14ac:dyDescent="0.2">
      <c r="A192" s="16" t="s">
        <v>37</v>
      </c>
      <c r="B192" s="17"/>
      <c r="C192" s="18">
        <v>0</v>
      </c>
      <c r="D192" s="19">
        <v>0</v>
      </c>
      <c r="E192" s="19">
        <v>0</v>
      </c>
      <c r="F192" s="18">
        <v>0</v>
      </c>
      <c r="G192" s="18">
        <v>0</v>
      </c>
      <c r="H192" s="18">
        <v>0</v>
      </c>
      <c r="I192" s="18">
        <v>226800</v>
      </c>
      <c r="J192" s="18">
        <v>76658</v>
      </c>
      <c r="K192" s="18">
        <v>0</v>
      </c>
      <c r="L192" s="18">
        <v>0</v>
      </c>
      <c r="M192" s="18">
        <v>0</v>
      </c>
      <c r="N192" s="20">
        <v>303458</v>
      </c>
    </row>
    <row r="193" spans="1:14" x14ac:dyDescent="0.2">
      <c r="A193" s="16" t="s">
        <v>88</v>
      </c>
      <c r="B193" s="17"/>
      <c r="C193" s="18">
        <v>0</v>
      </c>
      <c r="D193" s="19">
        <v>0</v>
      </c>
      <c r="E193" s="19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1</v>
      </c>
      <c r="K193" s="18">
        <v>0</v>
      </c>
      <c r="L193" s="18">
        <v>0</v>
      </c>
      <c r="M193" s="18">
        <v>0</v>
      </c>
      <c r="N193" s="20">
        <v>1</v>
      </c>
    </row>
    <row r="194" spans="1:14" x14ac:dyDescent="0.2">
      <c r="A194" s="16" t="s">
        <v>20</v>
      </c>
      <c r="B194" s="17">
        <v>8</v>
      </c>
      <c r="C194" s="18">
        <v>0</v>
      </c>
      <c r="D194" s="19">
        <v>0</v>
      </c>
      <c r="E194" s="19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2078000</v>
      </c>
      <c r="N194" s="20">
        <v>2078000</v>
      </c>
    </row>
    <row r="195" spans="1:14" x14ac:dyDescent="0.2">
      <c r="A195" s="16" t="s">
        <v>21</v>
      </c>
      <c r="B195" s="17">
        <v>544</v>
      </c>
      <c r="C195" s="18">
        <v>0</v>
      </c>
      <c r="D195" s="19">
        <v>0</v>
      </c>
      <c r="E195" s="19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2099606</v>
      </c>
      <c r="N195" s="20">
        <v>2099606</v>
      </c>
    </row>
    <row r="196" spans="1:14" x14ac:dyDescent="0.2">
      <c r="A196" s="16" t="s">
        <v>23</v>
      </c>
      <c r="B196" s="17"/>
      <c r="C196" s="18">
        <v>0</v>
      </c>
      <c r="D196" s="19">
        <v>0</v>
      </c>
      <c r="E196" s="19">
        <v>3.29</v>
      </c>
      <c r="F196" s="18">
        <v>0</v>
      </c>
      <c r="G196" s="18">
        <v>1398382</v>
      </c>
      <c r="H196" s="18">
        <v>1398382</v>
      </c>
      <c r="I196" s="18">
        <v>0</v>
      </c>
      <c r="J196" s="18">
        <v>486637</v>
      </c>
      <c r="K196" s="18">
        <v>13984</v>
      </c>
      <c r="L196" s="18">
        <v>0</v>
      </c>
      <c r="M196" s="18">
        <v>0</v>
      </c>
      <c r="N196" s="20">
        <v>1885019</v>
      </c>
    </row>
    <row r="197" spans="1:14" x14ac:dyDescent="0.2">
      <c r="A197" s="16" t="s">
        <v>64</v>
      </c>
      <c r="B197" s="17"/>
      <c r="C197" s="18">
        <v>0</v>
      </c>
      <c r="D197" s="19">
        <v>40.470599999999997</v>
      </c>
      <c r="E197" s="19">
        <v>7.4923999999999999</v>
      </c>
      <c r="F197" s="18">
        <v>27081759</v>
      </c>
      <c r="G197" s="18">
        <v>2390940</v>
      </c>
      <c r="H197" s="18">
        <v>29472699</v>
      </c>
      <c r="I197" s="18">
        <v>0</v>
      </c>
      <c r="J197" s="18">
        <v>10256498</v>
      </c>
      <c r="K197" s="18">
        <v>294726</v>
      </c>
      <c r="L197" s="18">
        <v>313950</v>
      </c>
      <c r="M197" s="18">
        <v>0</v>
      </c>
      <c r="N197" s="20">
        <v>40043147</v>
      </c>
    </row>
    <row r="198" spans="1:14" x14ac:dyDescent="0.2">
      <c r="A198" s="16" t="s">
        <v>83</v>
      </c>
      <c r="B198" s="17"/>
      <c r="C198" s="18">
        <v>0</v>
      </c>
      <c r="D198" s="19">
        <v>0</v>
      </c>
      <c r="E198" s="19">
        <v>0</v>
      </c>
      <c r="F198" s="18">
        <v>120000</v>
      </c>
      <c r="G198" s="18">
        <v>0</v>
      </c>
      <c r="H198" s="18">
        <v>120000</v>
      </c>
      <c r="I198" s="18">
        <v>0</v>
      </c>
      <c r="J198" s="18">
        <v>41760</v>
      </c>
      <c r="K198" s="18">
        <v>1200</v>
      </c>
      <c r="L198" s="18">
        <v>13500</v>
      </c>
      <c r="M198" s="18">
        <v>0</v>
      </c>
      <c r="N198" s="20">
        <v>175260</v>
      </c>
    </row>
    <row r="199" spans="1:14" x14ac:dyDescent="0.2">
      <c r="A199" s="11" t="s">
        <v>24</v>
      </c>
      <c r="B199" s="12"/>
      <c r="C199" s="13">
        <f>SUM(C189:C198)</f>
        <v>0</v>
      </c>
      <c r="D199" s="14">
        <f>SUM(D189:D198)</f>
        <v>40.880599999999994</v>
      </c>
      <c r="E199" s="14">
        <f>SUM(E189:E198)</f>
        <v>10.782399999999999</v>
      </c>
      <c r="F199" s="13">
        <f>SUM(F189:F198)</f>
        <v>27234794</v>
      </c>
      <c r="G199" s="13">
        <f>SUM(G189:G198)</f>
        <v>3789322</v>
      </c>
      <c r="H199" s="13">
        <f>SUM(H189:H198)</f>
        <v>31024116</v>
      </c>
      <c r="I199" s="13">
        <f>SUM(I189:I198)</f>
        <v>496800</v>
      </c>
      <c r="J199" s="13">
        <f>SUM(J189:J198)</f>
        <v>10964310</v>
      </c>
      <c r="K199" s="13">
        <f>SUM(K189:K198)</f>
        <v>310240</v>
      </c>
      <c r="L199" s="13">
        <f>SUM(L189:L198)</f>
        <v>327450</v>
      </c>
      <c r="M199" s="13">
        <f>SUM(M189:M198)</f>
        <v>4177606</v>
      </c>
      <c r="N199" s="15">
        <f>SUM(N189:N198)</f>
        <v>46990282</v>
      </c>
    </row>
    <row r="200" spans="1:14" x14ac:dyDescent="0.2">
      <c r="A200" s="11" t="s">
        <v>277</v>
      </c>
      <c r="B200" s="12"/>
      <c r="C200" s="13"/>
      <c r="D200" s="14"/>
      <c r="E200" s="14"/>
      <c r="F200" s="13"/>
      <c r="G200" s="13"/>
      <c r="H200" s="13"/>
      <c r="I200" s="13"/>
      <c r="J200" s="13"/>
      <c r="K200" s="13"/>
      <c r="L200" s="13"/>
      <c r="M200" s="13"/>
      <c r="N200" s="15"/>
    </row>
    <row r="201" spans="1:14" x14ac:dyDescent="0.2">
      <c r="A201" s="16" t="s">
        <v>278</v>
      </c>
      <c r="B201" s="17"/>
      <c r="C201" s="18">
        <v>0</v>
      </c>
      <c r="D201" s="19">
        <v>0.19500000000000001</v>
      </c>
      <c r="E201" s="19">
        <v>2.6499999999999999E-2</v>
      </c>
      <c r="F201" s="18">
        <v>127397</v>
      </c>
      <c r="G201" s="18">
        <v>8463</v>
      </c>
      <c r="H201" s="18">
        <v>135860</v>
      </c>
      <c r="I201" s="18">
        <v>0</v>
      </c>
      <c r="J201" s="18">
        <v>47280</v>
      </c>
      <c r="K201" s="18">
        <v>1359</v>
      </c>
      <c r="L201" s="18">
        <v>0</v>
      </c>
      <c r="M201" s="18">
        <v>0</v>
      </c>
      <c r="N201" s="20">
        <v>183140</v>
      </c>
    </row>
    <row r="202" spans="1:14" x14ac:dyDescent="0.2">
      <c r="A202" s="11" t="s">
        <v>24</v>
      </c>
      <c r="B202" s="12"/>
      <c r="C202" s="13">
        <f>SUM(C201:C201)</f>
        <v>0</v>
      </c>
      <c r="D202" s="14">
        <f>SUM(D201:D201)</f>
        <v>0.19500000000000001</v>
      </c>
      <c r="E202" s="14">
        <f>SUM(E201:E201)</f>
        <v>2.6499999999999999E-2</v>
      </c>
      <c r="F202" s="13">
        <f>SUM(F201:F201)</f>
        <v>127397</v>
      </c>
      <c r="G202" s="13">
        <f>SUM(G201:G201)</f>
        <v>8463</v>
      </c>
      <c r="H202" s="13">
        <f>SUM(H201:H201)</f>
        <v>135860</v>
      </c>
      <c r="I202" s="13">
        <f>SUM(I201:I201)</f>
        <v>0</v>
      </c>
      <c r="J202" s="13">
        <f>SUM(J201:J201)</f>
        <v>47280</v>
      </c>
      <c r="K202" s="13">
        <f>SUM(K201:K201)</f>
        <v>1359</v>
      </c>
      <c r="L202" s="13">
        <f>SUM(L201:L201)</f>
        <v>0</v>
      </c>
      <c r="M202" s="13">
        <f>SUM(M201:M201)</f>
        <v>0</v>
      </c>
      <c r="N202" s="15">
        <f>SUM(N201:N201)</f>
        <v>183140</v>
      </c>
    </row>
    <row r="203" spans="1:14" x14ac:dyDescent="0.2">
      <c r="A203" s="6" t="s">
        <v>307</v>
      </c>
      <c r="B203" s="7"/>
      <c r="C203" s="8">
        <f>C199+C202</f>
        <v>0</v>
      </c>
      <c r="D203" s="9">
        <f>D199+D202</f>
        <v>41.075599999999994</v>
      </c>
      <c r="E203" s="9">
        <f>E199+E202</f>
        <v>10.8089</v>
      </c>
      <c r="F203" s="8">
        <f>F199+F202</f>
        <v>27362191</v>
      </c>
      <c r="G203" s="8">
        <f>G199+G202</f>
        <v>3797785</v>
      </c>
      <c r="H203" s="8">
        <f>H199+H202</f>
        <v>31159976</v>
      </c>
      <c r="I203" s="8">
        <f>I199+I202</f>
        <v>496800</v>
      </c>
      <c r="J203" s="8">
        <f>J199+J202</f>
        <v>11011590</v>
      </c>
      <c r="K203" s="8">
        <f>K199+K202</f>
        <v>311599</v>
      </c>
      <c r="L203" s="8">
        <f>L199+L202</f>
        <v>327450</v>
      </c>
      <c r="M203" s="8">
        <f>M199+M202</f>
        <v>4177606</v>
      </c>
      <c r="N203" s="10">
        <f>N199+N202</f>
        <v>47173422</v>
      </c>
    </row>
    <row r="204" spans="1:14" x14ac:dyDescent="0.2">
      <c r="A204" s="16"/>
      <c r="B204" s="17"/>
      <c r="C204" s="18"/>
      <c r="D204" s="19"/>
      <c r="E204" s="19"/>
      <c r="F204" s="18"/>
      <c r="G204" s="18"/>
      <c r="H204" s="18"/>
      <c r="I204" s="18"/>
      <c r="J204" s="18"/>
      <c r="K204" s="18"/>
      <c r="L204" s="18"/>
      <c r="M204" s="18"/>
      <c r="N204" s="20"/>
    </row>
    <row r="205" spans="1:14" x14ac:dyDescent="0.2">
      <c r="A205" s="6" t="s">
        <v>308</v>
      </c>
      <c r="B205" s="7"/>
      <c r="C205" s="8"/>
      <c r="D205" s="9"/>
      <c r="E205" s="9"/>
      <c r="F205" s="8"/>
      <c r="G205" s="8"/>
      <c r="H205" s="8"/>
      <c r="I205" s="8"/>
      <c r="J205" s="8"/>
      <c r="K205" s="8"/>
      <c r="L205" s="8"/>
      <c r="M205" s="8"/>
      <c r="N205" s="10"/>
    </row>
    <row r="206" spans="1:14" x14ac:dyDescent="0.2">
      <c r="A206" s="6" t="s">
        <v>309</v>
      </c>
      <c r="B206" s="7" t="s">
        <v>6</v>
      </c>
      <c r="C206" s="8" t="s">
        <v>7</v>
      </c>
      <c r="D206" s="9" t="s">
        <v>8</v>
      </c>
      <c r="E206" s="9" t="s">
        <v>9</v>
      </c>
      <c r="F206" s="8" t="s">
        <v>10</v>
      </c>
      <c r="G206" s="8" t="s">
        <v>11</v>
      </c>
      <c r="H206" s="8" t="s">
        <v>12</v>
      </c>
      <c r="I206" s="8" t="s">
        <v>13</v>
      </c>
      <c r="J206" s="8" t="s">
        <v>14</v>
      </c>
      <c r="K206" s="8" t="s">
        <v>15</v>
      </c>
      <c r="L206" s="8" t="s">
        <v>16</v>
      </c>
      <c r="M206" s="8" t="s">
        <v>17</v>
      </c>
      <c r="N206" s="10" t="s">
        <v>18</v>
      </c>
    </row>
    <row r="207" spans="1:14" x14ac:dyDescent="0.2">
      <c r="A207" s="11" t="s">
        <v>273</v>
      </c>
      <c r="B207" s="12"/>
      <c r="C207" s="13"/>
      <c r="D207" s="14"/>
      <c r="E207" s="14"/>
      <c r="F207" s="13"/>
      <c r="G207" s="13"/>
      <c r="H207" s="13"/>
      <c r="I207" s="13"/>
      <c r="J207" s="13"/>
      <c r="K207" s="13"/>
      <c r="L207" s="13"/>
      <c r="M207" s="13"/>
      <c r="N207" s="15"/>
    </row>
    <row r="208" spans="1:14" x14ac:dyDescent="0.2">
      <c r="A208" s="16" t="s">
        <v>87</v>
      </c>
      <c r="B208" s="17"/>
      <c r="C208" s="18">
        <v>0</v>
      </c>
      <c r="D208" s="19">
        <v>1</v>
      </c>
      <c r="E208" s="19">
        <v>0</v>
      </c>
      <c r="F208" s="18">
        <v>346447</v>
      </c>
      <c r="G208" s="18">
        <v>0</v>
      </c>
      <c r="H208" s="18">
        <v>346447</v>
      </c>
      <c r="I208" s="18">
        <v>0</v>
      </c>
      <c r="J208" s="18">
        <v>120563</v>
      </c>
      <c r="K208" s="18">
        <v>3464</v>
      </c>
      <c r="L208" s="18">
        <v>0</v>
      </c>
      <c r="M208" s="18">
        <v>0</v>
      </c>
      <c r="N208" s="20">
        <v>467010</v>
      </c>
    </row>
    <row r="209" spans="1:14" x14ac:dyDescent="0.2">
      <c r="A209" s="16" t="s">
        <v>36</v>
      </c>
      <c r="B209" s="17"/>
      <c r="C209" s="18">
        <v>0</v>
      </c>
      <c r="D209" s="19">
        <v>-0.08</v>
      </c>
      <c r="E209" s="19">
        <v>0</v>
      </c>
      <c r="F209" s="18">
        <v>-147840</v>
      </c>
      <c r="G209" s="18">
        <v>0</v>
      </c>
      <c r="H209" s="18">
        <v>-147840</v>
      </c>
      <c r="I209" s="18">
        <v>0</v>
      </c>
      <c r="J209" s="18">
        <v>-51448</v>
      </c>
      <c r="K209" s="18">
        <v>-1478</v>
      </c>
      <c r="L209" s="18">
        <v>0</v>
      </c>
      <c r="M209" s="18">
        <v>0</v>
      </c>
      <c r="N209" s="20">
        <v>-199288</v>
      </c>
    </row>
    <row r="210" spans="1:14" x14ac:dyDescent="0.2">
      <c r="A210" s="16" t="s">
        <v>168</v>
      </c>
      <c r="B210" s="17"/>
      <c r="C210" s="18">
        <v>0</v>
      </c>
      <c r="D210" s="19">
        <v>0</v>
      </c>
      <c r="E210" s="19">
        <v>0</v>
      </c>
      <c r="F210" s="18">
        <v>0</v>
      </c>
      <c r="G210" s="18">
        <v>0</v>
      </c>
      <c r="H210" s="18">
        <v>0</v>
      </c>
      <c r="I210" s="18">
        <v>468000</v>
      </c>
      <c r="J210" s="18">
        <v>158184</v>
      </c>
      <c r="K210" s="18">
        <v>0</v>
      </c>
      <c r="L210" s="18">
        <v>0</v>
      </c>
      <c r="M210" s="18">
        <v>0</v>
      </c>
      <c r="N210" s="20">
        <v>626184</v>
      </c>
    </row>
    <row r="211" spans="1:14" x14ac:dyDescent="0.2">
      <c r="A211" s="16" t="s">
        <v>37</v>
      </c>
      <c r="B211" s="17"/>
      <c r="C211" s="18">
        <v>0</v>
      </c>
      <c r="D211" s="19">
        <v>0</v>
      </c>
      <c r="E211" s="19">
        <v>0</v>
      </c>
      <c r="F211" s="18">
        <v>0</v>
      </c>
      <c r="G211" s="18">
        <v>0</v>
      </c>
      <c r="H211" s="18">
        <v>0</v>
      </c>
      <c r="I211" s="18">
        <v>147840</v>
      </c>
      <c r="J211" s="18">
        <v>49970</v>
      </c>
      <c r="K211" s="18">
        <v>0</v>
      </c>
      <c r="L211" s="18">
        <v>0</v>
      </c>
      <c r="M211" s="18">
        <v>0</v>
      </c>
      <c r="N211" s="20">
        <v>197810</v>
      </c>
    </row>
    <row r="212" spans="1:14" x14ac:dyDescent="0.2">
      <c r="A212" s="16" t="s">
        <v>88</v>
      </c>
      <c r="B212" s="17"/>
      <c r="C212" s="18">
        <v>0</v>
      </c>
      <c r="D212" s="19">
        <v>0</v>
      </c>
      <c r="E212" s="19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1</v>
      </c>
      <c r="K212" s="18">
        <v>0</v>
      </c>
      <c r="L212" s="18">
        <v>0</v>
      </c>
      <c r="M212" s="18">
        <v>0</v>
      </c>
      <c r="N212" s="20">
        <v>1</v>
      </c>
    </row>
    <row r="213" spans="1:14" x14ac:dyDescent="0.2">
      <c r="A213" s="16" t="s">
        <v>30</v>
      </c>
      <c r="B213" s="17">
        <v>7</v>
      </c>
      <c r="C213" s="18">
        <v>0</v>
      </c>
      <c r="D213" s="19">
        <v>0</v>
      </c>
      <c r="E213" s="19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1538960</v>
      </c>
      <c r="N213" s="20">
        <v>1538960</v>
      </c>
    </row>
    <row r="214" spans="1:14" x14ac:dyDescent="0.2">
      <c r="A214" s="16" t="s">
        <v>20</v>
      </c>
      <c r="B214" s="17">
        <v>8</v>
      </c>
      <c r="C214" s="18">
        <v>0</v>
      </c>
      <c r="D214" s="19">
        <v>0</v>
      </c>
      <c r="E214" s="19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1340000</v>
      </c>
      <c r="N214" s="20">
        <v>1340000</v>
      </c>
    </row>
    <row r="215" spans="1:14" x14ac:dyDescent="0.2">
      <c r="A215" s="16" t="s">
        <v>21</v>
      </c>
      <c r="B215" s="17">
        <v>544</v>
      </c>
      <c r="C215" s="18">
        <v>0</v>
      </c>
      <c r="D215" s="19">
        <v>0</v>
      </c>
      <c r="E215" s="19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1013006</v>
      </c>
      <c r="N215" s="20">
        <v>1013006</v>
      </c>
    </row>
    <row r="216" spans="1:14" x14ac:dyDescent="0.2">
      <c r="A216" s="16" t="s">
        <v>23</v>
      </c>
      <c r="B216" s="17"/>
      <c r="C216" s="18">
        <v>0</v>
      </c>
      <c r="D216" s="19">
        <v>0</v>
      </c>
      <c r="E216" s="19">
        <v>2.63</v>
      </c>
      <c r="F216" s="18">
        <v>0</v>
      </c>
      <c r="G216" s="18">
        <v>1117855</v>
      </c>
      <c r="H216" s="18">
        <v>1117855</v>
      </c>
      <c r="I216" s="18">
        <v>0</v>
      </c>
      <c r="J216" s="18">
        <v>389014</v>
      </c>
      <c r="K216" s="18">
        <v>11179</v>
      </c>
      <c r="L216" s="18">
        <v>0</v>
      </c>
      <c r="M216" s="18">
        <v>0</v>
      </c>
      <c r="N216" s="20">
        <v>1506869</v>
      </c>
    </row>
    <row r="217" spans="1:14" x14ac:dyDescent="0.2">
      <c r="A217" s="16" t="s">
        <v>64</v>
      </c>
      <c r="B217" s="17"/>
      <c r="C217" s="18">
        <v>0</v>
      </c>
      <c r="D217" s="19">
        <v>24.5717</v>
      </c>
      <c r="E217" s="19">
        <v>3.84</v>
      </c>
      <c r="F217" s="18">
        <v>16705063</v>
      </c>
      <c r="G217" s="18">
        <v>1225404</v>
      </c>
      <c r="H217" s="18">
        <v>17930467</v>
      </c>
      <c r="I217" s="18">
        <v>0</v>
      </c>
      <c r="J217" s="18">
        <v>6239802</v>
      </c>
      <c r="K217" s="18">
        <v>179304</v>
      </c>
      <c r="L217" s="18">
        <v>209760</v>
      </c>
      <c r="M217" s="18">
        <v>0</v>
      </c>
      <c r="N217" s="20">
        <v>24380029</v>
      </c>
    </row>
    <row r="218" spans="1:14" x14ac:dyDescent="0.2">
      <c r="A218" s="16" t="s">
        <v>83</v>
      </c>
      <c r="B218" s="17"/>
      <c r="C218" s="18">
        <v>0</v>
      </c>
      <c r="D218" s="19">
        <v>0</v>
      </c>
      <c r="E218" s="19">
        <v>0</v>
      </c>
      <c r="F218" s="18">
        <v>144000</v>
      </c>
      <c r="G218" s="18">
        <v>0</v>
      </c>
      <c r="H218" s="18">
        <v>144000</v>
      </c>
      <c r="I218" s="18">
        <v>0</v>
      </c>
      <c r="J218" s="18">
        <v>50112</v>
      </c>
      <c r="K218" s="18">
        <v>1440</v>
      </c>
      <c r="L218" s="18">
        <v>18000</v>
      </c>
      <c r="M218" s="18">
        <v>0</v>
      </c>
      <c r="N218" s="20">
        <v>212112</v>
      </c>
    </row>
    <row r="219" spans="1:14" x14ac:dyDescent="0.2">
      <c r="A219" s="11" t="s">
        <v>24</v>
      </c>
      <c r="B219" s="12"/>
      <c r="C219" s="13">
        <f>SUM(C208:C218)</f>
        <v>0</v>
      </c>
      <c r="D219" s="14">
        <f>SUM(D208:D218)</f>
        <v>25.491700000000002</v>
      </c>
      <c r="E219" s="14">
        <f>SUM(E208:E218)</f>
        <v>6.47</v>
      </c>
      <c r="F219" s="13">
        <f>SUM(F208:F218)</f>
        <v>17047670</v>
      </c>
      <c r="G219" s="13">
        <f>SUM(G208:G218)</f>
        <v>2343259</v>
      </c>
      <c r="H219" s="13">
        <f>SUM(H208:H218)</f>
        <v>19390929</v>
      </c>
      <c r="I219" s="13">
        <f>SUM(I208:I218)</f>
        <v>615840</v>
      </c>
      <c r="J219" s="13">
        <f>SUM(J208:J218)</f>
        <v>6956198</v>
      </c>
      <c r="K219" s="13">
        <f>SUM(K208:K218)</f>
        <v>193909</v>
      </c>
      <c r="L219" s="13">
        <f>SUM(L208:L218)</f>
        <v>227760</v>
      </c>
      <c r="M219" s="13">
        <f>SUM(M208:M218)</f>
        <v>3891966</v>
      </c>
      <c r="N219" s="15">
        <f>SUM(N208:N218)</f>
        <v>31082693</v>
      </c>
    </row>
    <row r="220" spans="1:14" x14ac:dyDescent="0.2">
      <c r="A220" s="6" t="s">
        <v>310</v>
      </c>
      <c r="B220" s="7"/>
      <c r="C220" s="8">
        <f>C219</f>
        <v>0</v>
      </c>
      <c r="D220" s="9">
        <f>D219</f>
        <v>25.491700000000002</v>
      </c>
      <c r="E220" s="9">
        <f>E219</f>
        <v>6.47</v>
      </c>
      <c r="F220" s="8">
        <f>F219</f>
        <v>17047670</v>
      </c>
      <c r="G220" s="8">
        <f>G219</f>
        <v>2343259</v>
      </c>
      <c r="H220" s="8">
        <f>H219</f>
        <v>19390929</v>
      </c>
      <c r="I220" s="8">
        <f>I219</f>
        <v>615840</v>
      </c>
      <c r="J220" s="8">
        <f>J219</f>
        <v>6956198</v>
      </c>
      <c r="K220" s="8">
        <f>K219</f>
        <v>193909</v>
      </c>
      <c r="L220" s="8">
        <f>L219</f>
        <v>227760</v>
      </c>
      <c r="M220" s="8">
        <f>M219</f>
        <v>3891966</v>
      </c>
      <c r="N220" s="10">
        <f>N219</f>
        <v>31082693</v>
      </c>
    </row>
    <row r="221" spans="1:14" x14ac:dyDescent="0.2">
      <c r="A221" s="16"/>
      <c r="B221" s="17"/>
      <c r="C221" s="18"/>
      <c r="D221" s="19"/>
      <c r="E221" s="19"/>
      <c r="F221" s="18"/>
      <c r="G221" s="18"/>
      <c r="H221" s="18"/>
      <c r="I221" s="18"/>
      <c r="J221" s="18"/>
      <c r="K221" s="18"/>
      <c r="L221" s="18"/>
      <c r="M221" s="18"/>
      <c r="N221" s="20"/>
    </row>
    <row r="222" spans="1:14" x14ac:dyDescent="0.2">
      <c r="A222" s="6" t="s">
        <v>311</v>
      </c>
      <c r="B222" s="7"/>
      <c r="C222" s="8"/>
      <c r="D222" s="9"/>
      <c r="E222" s="9"/>
      <c r="F222" s="8"/>
      <c r="G222" s="8"/>
      <c r="H222" s="8"/>
      <c r="I222" s="8"/>
      <c r="J222" s="8"/>
      <c r="K222" s="8"/>
      <c r="L222" s="8"/>
      <c r="M222" s="8"/>
      <c r="N222" s="10"/>
    </row>
    <row r="223" spans="1:14" x14ac:dyDescent="0.2">
      <c r="A223" s="6" t="s">
        <v>312</v>
      </c>
      <c r="B223" s="7" t="s">
        <v>6</v>
      </c>
      <c r="C223" s="8" t="s">
        <v>7</v>
      </c>
      <c r="D223" s="9" t="s">
        <v>8</v>
      </c>
      <c r="E223" s="9" t="s">
        <v>9</v>
      </c>
      <c r="F223" s="8" t="s">
        <v>10</v>
      </c>
      <c r="G223" s="8" t="s">
        <v>11</v>
      </c>
      <c r="H223" s="8" t="s">
        <v>12</v>
      </c>
      <c r="I223" s="8" t="s">
        <v>13</v>
      </c>
      <c r="J223" s="8" t="s">
        <v>14</v>
      </c>
      <c r="K223" s="8" t="s">
        <v>15</v>
      </c>
      <c r="L223" s="8" t="s">
        <v>16</v>
      </c>
      <c r="M223" s="8" t="s">
        <v>17</v>
      </c>
      <c r="N223" s="10" t="s">
        <v>18</v>
      </c>
    </row>
    <row r="224" spans="1:14" x14ac:dyDescent="0.2">
      <c r="A224" s="11" t="s">
        <v>273</v>
      </c>
      <c r="B224" s="12"/>
      <c r="C224" s="13"/>
      <c r="D224" s="14"/>
      <c r="E224" s="14"/>
      <c r="F224" s="13"/>
      <c r="G224" s="13"/>
      <c r="H224" s="13"/>
      <c r="I224" s="13"/>
      <c r="J224" s="13"/>
      <c r="K224" s="13"/>
      <c r="L224" s="13"/>
      <c r="M224" s="13"/>
      <c r="N224" s="15"/>
    </row>
    <row r="225" spans="1:14" x14ac:dyDescent="0.2">
      <c r="A225" s="16" t="s">
        <v>87</v>
      </c>
      <c r="B225" s="17"/>
      <c r="C225" s="18">
        <v>0</v>
      </c>
      <c r="D225" s="19">
        <v>0.5</v>
      </c>
      <c r="E225" s="19">
        <v>0</v>
      </c>
      <c r="F225" s="18">
        <v>173223</v>
      </c>
      <c r="G225" s="18">
        <v>0</v>
      </c>
      <c r="H225" s="18">
        <v>173223</v>
      </c>
      <c r="I225" s="18">
        <v>0</v>
      </c>
      <c r="J225" s="18">
        <v>60281</v>
      </c>
      <c r="K225" s="18">
        <v>1732</v>
      </c>
      <c r="L225" s="18">
        <v>0</v>
      </c>
      <c r="M225" s="18">
        <v>0</v>
      </c>
      <c r="N225" s="20">
        <v>233504</v>
      </c>
    </row>
    <row r="226" spans="1:14" x14ac:dyDescent="0.2">
      <c r="A226" s="16" t="s">
        <v>36</v>
      </c>
      <c r="B226" s="17"/>
      <c r="C226" s="18">
        <v>0</v>
      </c>
      <c r="D226" s="19">
        <v>-0.25</v>
      </c>
      <c r="E226" s="19">
        <v>0</v>
      </c>
      <c r="F226" s="18">
        <v>-126000</v>
      </c>
      <c r="G226" s="18">
        <v>0</v>
      </c>
      <c r="H226" s="18">
        <v>-126000</v>
      </c>
      <c r="I226" s="18">
        <v>0</v>
      </c>
      <c r="J226" s="18">
        <v>-43848</v>
      </c>
      <c r="K226" s="18">
        <v>-1260</v>
      </c>
      <c r="L226" s="18">
        <v>0</v>
      </c>
      <c r="M226" s="18">
        <v>0</v>
      </c>
      <c r="N226" s="20">
        <v>-169848</v>
      </c>
    </row>
    <row r="227" spans="1:14" x14ac:dyDescent="0.2">
      <c r="A227" s="16" t="s">
        <v>168</v>
      </c>
      <c r="B227" s="17"/>
      <c r="C227" s="18">
        <v>0</v>
      </c>
      <c r="D227" s="19">
        <v>0</v>
      </c>
      <c r="E227" s="19">
        <v>0</v>
      </c>
      <c r="F227" s="18">
        <v>0</v>
      </c>
      <c r="G227" s="18">
        <v>0</v>
      </c>
      <c r="H227" s="18">
        <v>0</v>
      </c>
      <c r="I227" s="18">
        <v>240000</v>
      </c>
      <c r="J227" s="18">
        <v>81120</v>
      </c>
      <c r="K227" s="18">
        <v>0</v>
      </c>
      <c r="L227" s="18">
        <v>0</v>
      </c>
      <c r="M227" s="18">
        <v>0</v>
      </c>
      <c r="N227" s="20">
        <v>321120</v>
      </c>
    </row>
    <row r="228" spans="1:14" x14ac:dyDescent="0.2">
      <c r="A228" s="16" t="s">
        <v>37</v>
      </c>
      <c r="B228" s="17"/>
      <c r="C228" s="18">
        <v>0</v>
      </c>
      <c r="D228" s="19">
        <v>0</v>
      </c>
      <c r="E228" s="19">
        <v>0</v>
      </c>
      <c r="F228" s="18">
        <v>0</v>
      </c>
      <c r="G228" s="18">
        <v>0</v>
      </c>
      <c r="H228" s="18">
        <v>0</v>
      </c>
      <c r="I228" s="18">
        <v>126000</v>
      </c>
      <c r="J228" s="18">
        <v>42588</v>
      </c>
      <c r="K228" s="18">
        <v>0</v>
      </c>
      <c r="L228" s="18">
        <v>0</v>
      </c>
      <c r="M228" s="18">
        <v>0</v>
      </c>
      <c r="N228" s="20">
        <v>168588</v>
      </c>
    </row>
    <row r="229" spans="1:14" x14ac:dyDescent="0.2">
      <c r="A229" s="16" t="s">
        <v>88</v>
      </c>
      <c r="B229" s="17"/>
      <c r="C229" s="18">
        <v>0</v>
      </c>
      <c r="D229" s="19">
        <v>0</v>
      </c>
      <c r="E229" s="19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1</v>
      </c>
      <c r="K229" s="18">
        <v>0</v>
      </c>
      <c r="L229" s="18">
        <v>0</v>
      </c>
      <c r="M229" s="18">
        <v>0</v>
      </c>
      <c r="N229" s="20">
        <v>1</v>
      </c>
    </row>
    <row r="230" spans="1:14" x14ac:dyDescent="0.2">
      <c r="A230" s="16" t="s">
        <v>20</v>
      </c>
      <c r="B230" s="17">
        <v>8</v>
      </c>
      <c r="C230" s="18">
        <v>0</v>
      </c>
      <c r="D230" s="19">
        <v>0</v>
      </c>
      <c r="E230" s="19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2955000</v>
      </c>
      <c r="N230" s="20">
        <v>2955000</v>
      </c>
    </row>
    <row r="231" spans="1:14" x14ac:dyDescent="0.2">
      <c r="A231" s="16" t="s">
        <v>21</v>
      </c>
      <c r="B231" s="17">
        <v>544</v>
      </c>
      <c r="C231" s="18">
        <v>0</v>
      </c>
      <c r="D231" s="19">
        <v>0</v>
      </c>
      <c r="E231" s="19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2618359</v>
      </c>
      <c r="N231" s="20">
        <v>2618359</v>
      </c>
    </row>
    <row r="232" spans="1:14" x14ac:dyDescent="0.2">
      <c r="A232" s="16" t="s">
        <v>23</v>
      </c>
      <c r="B232" s="17"/>
      <c r="C232" s="18">
        <v>0</v>
      </c>
      <c r="D232" s="19">
        <v>0</v>
      </c>
      <c r="E232" s="19">
        <v>3.36</v>
      </c>
      <c r="F232" s="18">
        <v>0</v>
      </c>
      <c r="G232" s="18">
        <v>1428134</v>
      </c>
      <c r="H232" s="18">
        <v>1428134</v>
      </c>
      <c r="I232" s="18">
        <v>0</v>
      </c>
      <c r="J232" s="18">
        <v>496990</v>
      </c>
      <c r="K232" s="18">
        <v>14281</v>
      </c>
      <c r="L232" s="18">
        <v>0</v>
      </c>
      <c r="M232" s="18">
        <v>0</v>
      </c>
      <c r="N232" s="20">
        <v>1925124</v>
      </c>
    </row>
    <row r="233" spans="1:14" x14ac:dyDescent="0.2">
      <c r="A233" s="16" t="s">
        <v>64</v>
      </c>
      <c r="B233" s="17"/>
      <c r="C233" s="18">
        <v>0</v>
      </c>
      <c r="D233" s="19">
        <v>42.333199999999998</v>
      </c>
      <c r="E233" s="19">
        <v>7.04</v>
      </c>
      <c r="F233" s="18">
        <v>32931320</v>
      </c>
      <c r="G233" s="18">
        <v>2246572</v>
      </c>
      <c r="H233" s="18">
        <v>35177892</v>
      </c>
      <c r="I233" s="18">
        <v>0</v>
      </c>
      <c r="J233" s="18">
        <v>12241907</v>
      </c>
      <c r="K233" s="18">
        <v>351779</v>
      </c>
      <c r="L233" s="18">
        <v>376740</v>
      </c>
      <c r="M233" s="18">
        <v>0</v>
      </c>
      <c r="N233" s="20">
        <v>47796539</v>
      </c>
    </row>
    <row r="234" spans="1:14" x14ac:dyDescent="0.2">
      <c r="A234" s="16" t="s">
        <v>83</v>
      </c>
      <c r="B234" s="17"/>
      <c r="C234" s="18">
        <v>0</v>
      </c>
      <c r="D234" s="19">
        <v>0</v>
      </c>
      <c r="E234" s="19">
        <v>0</v>
      </c>
      <c r="F234" s="18">
        <v>72000</v>
      </c>
      <c r="G234" s="18">
        <v>0</v>
      </c>
      <c r="H234" s="18">
        <v>72000</v>
      </c>
      <c r="I234" s="18">
        <v>0</v>
      </c>
      <c r="J234" s="18">
        <v>25056</v>
      </c>
      <c r="K234" s="18">
        <v>720</v>
      </c>
      <c r="L234" s="18">
        <v>9000</v>
      </c>
      <c r="M234" s="18">
        <v>0</v>
      </c>
      <c r="N234" s="20">
        <v>106056</v>
      </c>
    </row>
    <row r="235" spans="1:14" x14ac:dyDescent="0.2">
      <c r="A235" s="11" t="s">
        <v>24</v>
      </c>
      <c r="B235" s="12"/>
      <c r="C235" s="13">
        <f>SUM(C225:C234)</f>
        <v>0</v>
      </c>
      <c r="D235" s="14">
        <f>SUM(D225:D234)</f>
        <v>42.583199999999998</v>
      </c>
      <c r="E235" s="14">
        <f>SUM(E225:E234)</f>
        <v>10.4</v>
      </c>
      <c r="F235" s="13">
        <f>SUM(F225:F234)</f>
        <v>33050543</v>
      </c>
      <c r="G235" s="13">
        <f>SUM(G225:G234)</f>
        <v>3674706</v>
      </c>
      <c r="H235" s="13">
        <f>SUM(H225:H234)</f>
        <v>36725249</v>
      </c>
      <c r="I235" s="13">
        <f>SUM(I225:I234)</f>
        <v>366000</v>
      </c>
      <c r="J235" s="13">
        <f>SUM(J225:J234)</f>
        <v>12904095</v>
      </c>
      <c r="K235" s="13">
        <f>SUM(K225:K234)</f>
        <v>367252</v>
      </c>
      <c r="L235" s="13">
        <f>SUM(L225:L234)</f>
        <v>385740</v>
      </c>
      <c r="M235" s="13">
        <f>SUM(M225:M234)</f>
        <v>5573359</v>
      </c>
      <c r="N235" s="15">
        <f>SUM(N225:N234)</f>
        <v>55954443</v>
      </c>
    </row>
    <row r="236" spans="1:14" x14ac:dyDescent="0.2">
      <c r="A236" s="11" t="s">
        <v>25</v>
      </c>
      <c r="B236" s="12"/>
      <c r="C236" s="13"/>
      <c r="D236" s="14"/>
      <c r="E236" s="14"/>
      <c r="F236" s="13"/>
      <c r="G236" s="13"/>
      <c r="H236" s="13"/>
      <c r="I236" s="13"/>
      <c r="J236" s="13"/>
      <c r="K236" s="13"/>
      <c r="L236" s="13"/>
      <c r="M236" s="13"/>
      <c r="N236" s="15"/>
    </row>
    <row r="237" spans="1:14" x14ac:dyDescent="0.2">
      <c r="A237" s="16" t="s">
        <v>49</v>
      </c>
      <c r="B237" s="17"/>
      <c r="C237" s="18">
        <v>24</v>
      </c>
      <c r="D237" s="19">
        <v>0</v>
      </c>
      <c r="E237" s="19">
        <v>0.88239999999999996</v>
      </c>
      <c r="F237" s="18">
        <v>0</v>
      </c>
      <c r="G237" s="18">
        <v>271274</v>
      </c>
      <c r="H237" s="18">
        <v>271274</v>
      </c>
      <c r="I237" s="18">
        <v>0</v>
      </c>
      <c r="J237" s="18">
        <v>94404</v>
      </c>
      <c r="K237" s="18">
        <v>2713</v>
      </c>
      <c r="L237" s="18">
        <v>2400</v>
      </c>
      <c r="M237" s="18">
        <v>0</v>
      </c>
      <c r="N237" s="20">
        <v>368078</v>
      </c>
    </row>
    <row r="238" spans="1:14" x14ac:dyDescent="0.2">
      <c r="A238" s="16" t="s">
        <v>124</v>
      </c>
      <c r="B238" s="17"/>
      <c r="C238" s="18">
        <v>22</v>
      </c>
      <c r="D238" s="19">
        <v>0</v>
      </c>
      <c r="E238" s="19">
        <v>0.75639999999999996</v>
      </c>
      <c r="F238" s="18">
        <v>0</v>
      </c>
      <c r="G238" s="18">
        <v>232539</v>
      </c>
      <c r="H238" s="18">
        <v>232539</v>
      </c>
      <c r="I238" s="18">
        <v>0</v>
      </c>
      <c r="J238" s="18">
        <v>80924</v>
      </c>
      <c r="K238" s="18">
        <v>2325</v>
      </c>
      <c r="L238" s="18">
        <v>2200</v>
      </c>
      <c r="M238" s="18">
        <v>0</v>
      </c>
      <c r="N238" s="20">
        <v>315663</v>
      </c>
    </row>
    <row r="239" spans="1:14" x14ac:dyDescent="0.2">
      <c r="A239" s="16" t="s">
        <v>126</v>
      </c>
      <c r="B239" s="17"/>
      <c r="C239" s="18">
        <v>38</v>
      </c>
      <c r="D239" s="19">
        <v>0</v>
      </c>
      <c r="E239" s="19">
        <v>0.97370000000000001</v>
      </c>
      <c r="F239" s="18">
        <v>0</v>
      </c>
      <c r="G239" s="18">
        <v>299343</v>
      </c>
      <c r="H239" s="18">
        <v>299343</v>
      </c>
      <c r="I239" s="18">
        <v>0</v>
      </c>
      <c r="J239" s="18">
        <v>104171</v>
      </c>
      <c r="K239" s="18">
        <v>2993</v>
      </c>
      <c r="L239" s="18">
        <v>2318</v>
      </c>
      <c r="M239" s="18">
        <v>0</v>
      </c>
      <c r="N239" s="20">
        <v>405832</v>
      </c>
    </row>
    <row r="240" spans="1:14" x14ac:dyDescent="0.2">
      <c r="A240" s="16" t="s">
        <v>176</v>
      </c>
      <c r="B240" s="17"/>
      <c r="C240" s="18">
        <v>515</v>
      </c>
      <c r="D240" s="19">
        <v>0</v>
      </c>
      <c r="E240" s="19">
        <v>7.2281000000000004</v>
      </c>
      <c r="F240" s="18">
        <v>0</v>
      </c>
      <c r="G240" s="18">
        <v>2222120</v>
      </c>
      <c r="H240" s="18">
        <v>2222120</v>
      </c>
      <c r="I240" s="18">
        <v>0</v>
      </c>
      <c r="J240" s="18">
        <v>773298</v>
      </c>
      <c r="K240" s="18">
        <v>22221</v>
      </c>
      <c r="L240" s="18">
        <v>31415</v>
      </c>
      <c r="M240" s="18">
        <v>0</v>
      </c>
      <c r="N240" s="20">
        <v>3026833</v>
      </c>
    </row>
    <row r="241" spans="1:14" x14ac:dyDescent="0.2">
      <c r="A241" s="11" t="s">
        <v>24</v>
      </c>
      <c r="B241" s="12"/>
      <c r="C241" s="13">
        <f>SUM(C237:C240)</f>
        <v>599</v>
      </c>
      <c r="D241" s="14">
        <f>SUM(D237:D240)</f>
        <v>0</v>
      </c>
      <c r="E241" s="14">
        <f>SUM(E237:E240)</f>
        <v>9.8406000000000002</v>
      </c>
      <c r="F241" s="13">
        <f>SUM(F237:F240)</f>
        <v>0</v>
      </c>
      <c r="G241" s="13">
        <f>SUM(G237:G240)</f>
        <v>3025276</v>
      </c>
      <c r="H241" s="13">
        <f>SUM(H237:H240)</f>
        <v>3025276</v>
      </c>
      <c r="I241" s="13">
        <f>SUM(I237:I240)</f>
        <v>0</v>
      </c>
      <c r="J241" s="13">
        <f>SUM(J237:J240)</f>
        <v>1052797</v>
      </c>
      <c r="K241" s="13">
        <f>SUM(K237:K240)</f>
        <v>30252</v>
      </c>
      <c r="L241" s="13">
        <f>SUM(L237:L240)</f>
        <v>38333</v>
      </c>
      <c r="M241" s="13">
        <f>SUM(M237:M240)</f>
        <v>0</v>
      </c>
      <c r="N241" s="15">
        <f>SUM(N237:N240)</f>
        <v>4116406</v>
      </c>
    </row>
    <row r="242" spans="1:14" x14ac:dyDescent="0.2">
      <c r="A242" s="11" t="s">
        <v>179</v>
      </c>
      <c r="B242" s="12"/>
      <c r="C242" s="13"/>
      <c r="D242" s="14"/>
      <c r="E242" s="14"/>
      <c r="F242" s="13"/>
      <c r="G242" s="13"/>
      <c r="H242" s="13"/>
      <c r="I242" s="13"/>
      <c r="J242" s="13"/>
      <c r="K242" s="13"/>
      <c r="L242" s="13"/>
      <c r="M242" s="13"/>
      <c r="N242" s="15"/>
    </row>
    <row r="243" spans="1:14" x14ac:dyDescent="0.2">
      <c r="A243" s="16" t="s">
        <v>180</v>
      </c>
      <c r="B243" s="17"/>
      <c r="C243" s="18">
        <v>47</v>
      </c>
      <c r="D243" s="19">
        <v>3.8399000000000001</v>
      </c>
      <c r="E243" s="19">
        <v>1.5409999999999999</v>
      </c>
      <c r="F243" s="18">
        <v>2092945</v>
      </c>
      <c r="G243" s="18">
        <v>446101</v>
      </c>
      <c r="H243" s="18">
        <v>2539046</v>
      </c>
      <c r="I243" s="18">
        <v>0</v>
      </c>
      <c r="J243" s="18">
        <v>883587</v>
      </c>
      <c r="K243" s="18">
        <v>25390</v>
      </c>
      <c r="L243" s="18">
        <v>22231</v>
      </c>
      <c r="M243" s="18">
        <v>0</v>
      </c>
      <c r="N243" s="20">
        <v>3444864</v>
      </c>
    </row>
    <row r="244" spans="1:14" x14ac:dyDescent="0.2">
      <c r="A244" s="16" t="s">
        <v>313</v>
      </c>
      <c r="B244" s="17"/>
      <c r="C244" s="18">
        <v>1</v>
      </c>
      <c r="D244" s="19">
        <v>0.04</v>
      </c>
      <c r="E244" s="19">
        <v>3.2800000000000003E-2</v>
      </c>
      <c r="F244" s="18">
        <v>21802</v>
      </c>
      <c r="G244" s="18">
        <v>9495</v>
      </c>
      <c r="H244" s="18">
        <v>31297</v>
      </c>
      <c r="I244" s="18">
        <v>0</v>
      </c>
      <c r="J244" s="18">
        <v>10892</v>
      </c>
      <c r="K244" s="18">
        <v>313</v>
      </c>
      <c r="L244" s="18">
        <v>360</v>
      </c>
      <c r="M244" s="18">
        <v>0</v>
      </c>
      <c r="N244" s="20">
        <v>42549</v>
      </c>
    </row>
    <row r="245" spans="1:14" x14ac:dyDescent="0.2">
      <c r="A245" s="11" t="s">
        <v>24</v>
      </c>
      <c r="B245" s="12"/>
      <c r="C245" s="13">
        <f>SUM(C243:C244)</f>
        <v>48</v>
      </c>
      <c r="D245" s="14">
        <f>SUM(D243:D244)</f>
        <v>3.8799000000000001</v>
      </c>
      <c r="E245" s="14">
        <f>SUM(E243:E244)</f>
        <v>1.5737999999999999</v>
      </c>
      <c r="F245" s="13">
        <f>SUM(F243:F244)</f>
        <v>2114747</v>
      </c>
      <c r="G245" s="13">
        <f>SUM(G243:G244)</f>
        <v>455596</v>
      </c>
      <c r="H245" s="13">
        <f>SUM(H243:H244)</f>
        <v>2570343</v>
      </c>
      <c r="I245" s="13">
        <f>SUM(I243:I244)</f>
        <v>0</v>
      </c>
      <c r="J245" s="13">
        <f>SUM(J243:J244)</f>
        <v>894479</v>
      </c>
      <c r="K245" s="13">
        <f>SUM(K243:K244)</f>
        <v>25703</v>
      </c>
      <c r="L245" s="13">
        <f>SUM(L243:L244)</f>
        <v>22591</v>
      </c>
      <c r="M245" s="13">
        <f>SUM(M243:M244)</f>
        <v>0</v>
      </c>
      <c r="N245" s="15">
        <f>SUM(N243:N244)</f>
        <v>3487413</v>
      </c>
    </row>
    <row r="246" spans="1:14" x14ac:dyDescent="0.2">
      <c r="A246" s="6" t="s">
        <v>314</v>
      </c>
      <c r="B246" s="7"/>
      <c r="C246" s="8">
        <f>C235+C241+C245</f>
        <v>647</v>
      </c>
      <c r="D246" s="9">
        <f>D235+D241+D245</f>
        <v>46.463099999999997</v>
      </c>
      <c r="E246" s="9">
        <f>E235+E241+E245</f>
        <v>21.814399999999999</v>
      </c>
      <c r="F246" s="8">
        <f>F235+F241+F245</f>
        <v>35165290</v>
      </c>
      <c r="G246" s="8">
        <f>G235+G241+G245</f>
        <v>7155578</v>
      </c>
      <c r="H246" s="8">
        <f>H235+H241+H245</f>
        <v>42320868</v>
      </c>
      <c r="I246" s="8">
        <f>I235+I241+I245</f>
        <v>366000</v>
      </c>
      <c r="J246" s="8">
        <f>J235+J241+J245</f>
        <v>14851371</v>
      </c>
      <c r="K246" s="8">
        <f>K235+K241+K245</f>
        <v>423207</v>
      </c>
      <c r="L246" s="8">
        <f>L235+L241+L245</f>
        <v>446664</v>
      </c>
      <c r="M246" s="8">
        <f>M235+M241+M245</f>
        <v>5573359</v>
      </c>
      <c r="N246" s="10">
        <f>N235+N241+N245</f>
        <v>63558262</v>
      </c>
    </row>
    <row r="247" spans="1:14" x14ac:dyDescent="0.2">
      <c r="A247" s="16"/>
      <c r="B247" s="17"/>
      <c r="C247" s="18"/>
      <c r="D247" s="19"/>
      <c r="E247" s="19"/>
      <c r="F247" s="18"/>
      <c r="G247" s="18"/>
      <c r="H247" s="18"/>
      <c r="I247" s="18"/>
      <c r="J247" s="18"/>
      <c r="K247" s="18"/>
      <c r="L247" s="18"/>
      <c r="M247" s="18"/>
      <c r="N247" s="20"/>
    </row>
    <row r="248" spans="1:14" x14ac:dyDescent="0.2">
      <c r="A248" s="6" t="s">
        <v>315</v>
      </c>
      <c r="B248" s="7"/>
      <c r="C248" s="8"/>
      <c r="D248" s="9"/>
      <c r="E248" s="9"/>
      <c r="F248" s="8"/>
      <c r="G248" s="8"/>
      <c r="H248" s="8"/>
      <c r="I248" s="8"/>
      <c r="J248" s="8"/>
      <c r="K248" s="8"/>
      <c r="L248" s="8"/>
      <c r="M248" s="8"/>
      <c r="N248" s="10"/>
    </row>
    <row r="249" spans="1:14" x14ac:dyDescent="0.2">
      <c r="A249" s="6" t="s">
        <v>316</v>
      </c>
      <c r="B249" s="7" t="s">
        <v>6</v>
      </c>
      <c r="C249" s="8" t="s">
        <v>7</v>
      </c>
      <c r="D249" s="9" t="s">
        <v>8</v>
      </c>
      <c r="E249" s="9" t="s">
        <v>9</v>
      </c>
      <c r="F249" s="8" t="s">
        <v>10</v>
      </c>
      <c r="G249" s="8" t="s">
        <v>11</v>
      </c>
      <c r="H249" s="8" t="s">
        <v>12</v>
      </c>
      <c r="I249" s="8" t="s">
        <v>13</v>
      </c>
      <c r="J249" s="8" t="s">
        <v>14</v>
      </c>
      <c r="K249" s="8" t="s">
        <v>15</v>
      </c>
      <c r="L249" s="8" t="s">
        <v>16</v>
      </c>
      <c r="M249" s="8" t="s">
        <v>17</v>
      </c>
      <c r="N249" s="10" t="s">
        <v>18</v>
      </c>
    </row>
    <row r="250" spans="1:14" x14ac:dyDescent="0.2">
      <c r="A250" s="11" t="s">
        <v>273</v>
      </c>
      <c r="B250" s="12"/>
      <c r="C250" s="13"/>
      <c r="D250" s="14"/>
      <c r="E250" s="14"/>
      <c r="F250" s="13"/>
      <c r="G250" s="13"/>
      <c r="H250" s="13"/>
      <c r="I250" s="13"/>
      <c r="J250" s="13"/>
      <c r="K250" s="13"/>
      <c r="L250" s="13"/>
      <c r="M250" s="13"/>
      <c r="N250" s="15"/>
    </row>
    <row r="251" spans="1:14" x14ac:dyDescent="0.2">
      <c r="A251" s="16" t="s">
        <v>87</v>
      </c>
      <c r="B251" s="17"/>
      <c r="C251" s="18">
        <v>0</v>
      </c>
      <c r="D251" s="19">
        <v>0.15</v>
      </c>
      <c r="E251" s="19">
        <v>0</v>
      </c>
      <c r="F251" s="18">
        <v>69409</v>
      </c>
      <c r="G251" s="18">
        <v>0</v>
      </c>
      <c r="H251" s="18">
        <v>69409</v>
      </c>
      <c r="I251" s="18">
        <v>0</v>
      </c>
      <c r="J251" s="18">
        <v>24154</v>
      </c>
      <c r="K251" s="18">
        <v>694</v>
      </c>
      <c r="L251" s="18">
        <v>0</v>
      </c>
      <c r="M251" s="18">
        <v>0</v>
      </c>
      <c r="N251" s="20">
        <v>93563</v>
      </c>
    </row>
    <row r="252" spans="1:14" x14ac:dyDescent="0.2">
      <c r="A252" s="16" t="s">
        <v>36</v>
      </c>
      <c r="B252" s="17"/>
      <c r="C252" s="18">
        <v>0</v>
      </c>
      <c r="D252" s="19">
        <v>-1.18</v>
      </c>
      <c r="E252" s="19">
        <v>0</v>
      </c>
      <c r="F252" s="18">
        <v>-588000</v>
      </c>
      <c r="G252" s="18">
        <v>0</v>
      </c>
      <c r="H252" s="18">
        <v>-588000</v>
      </c>
      <c r="I252" s="18">
        <v>0</v>
      </c>
      <c r="J252" s="18">
        <v>-204624</v>
      </c>
      <c r="K252" s="18">
        <v>-5880</v>
      </c>
      <c r="L252" s="18">
        <v>0</v>
      </c>
      <c r="M252" s="18">
        <v>0</v>
      </c>
      <c r="N252" s="20">
        <v>-792624</v>
      </c>
    </row>
    <row r="253" spans="1:14" x14ac:dyDescent="0.2">
      <c r="A253" s="16" t="s">
        <v>168</v>
      </c>
      <c r="B253" s="17"/>
      <c r="C253" s="18">
        <v>0</v>
      </c>
      <c r="D253" s="19">
        <v>0</v>
      </c>
      <c r="E253" s="19">
        <v>0</v>
      </c>
      <c r="F253" s="18">
        <v>0</v>
      </c>
      <c r="G253" s="18">
        <v>0</v>
      </c>
      <c r="H253" s="18">
        <v>0</v>
      </c>
      <c r="I253" s="18">
        <v>660000</v>
      </c>
      <c r="J253" s="18">
        <v>223080</v>
      </c>
      <c r="K253" s="18">
        <v>0</v>
      </c>
      <c r="L253" s="18">
        <v>0</v>
      </c>
      <c r="M253" s="18">
        <v>0</v>
      </c>
      <c r="N253" s="20">
        <v>883080</v>
      </c>
    </row>
    <row r="254" spans="1:14" x14ac:dyDescent="0.2">
      <c r="A254" s="16" t="s">
        <v>37</v>
      </c>
      <c r="B254" s="17"/>
      <c r="C254" s="18">
        <v>0</v>
      </c>
      <c r="D254" s="19">
        <v>0</v>
      </c>
      <c r="E254" s="19">
        <v>0</v>
      </c>
      <c r="F254" s="18">
        <v>0</v>
      </c>
      <c r="G254" s="18">
        <v>0</v>
      </c>
      <c r="H254" s="18">
        <v>0</v>
      </c>
      <c r="I254" s="18">
        <v>588000</v>
      </c>
      <c r="J254" s="18">
        <v>198744</v>
      </c>
      <c r="K254" s="18">
        <v>0</v>
      </c>
      <c r="L254" s="18">
        <v>0</v>
      </c>
      <c r="M254" s="18">
        <v>0</v>
      </c>
      <c r="N254" s="20">
        <v>786744</v>
      </c>
    </row>
    <row r="255" spans="1:14" x14ac:dyDescent="0.2">
      <c r="A255" s="16" t="s">
        <v>20</v>
      </c>
      <c r="B255" s="17">
        <v>8</v>
      </c>
      <c r="C255" s="18">
        <v>0</v>
      </c>
      <c r="D255" s="19">
        <v>0</v>
      </c>
      <c r="E255" s="19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2025000</v>
      </c>
      <c r="N255" s="20">
        <v>2025000</v>
      </c>
    </row>
    <row r="256" spans="1:14" x14ac:dyDescent="0.2">
      <c r="A256" s="16" t="s">
        <v>21</v>
      </c>
      <c r="B256" s="17">
        <v>544</v>
      </c>
      <c r="C256" s="18">
        <v>0</v>
      </c>
      <c r="D256" s="19">
        <v>0</v>
      </c>
      <c r="E256" s="19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929861</v>
      </c>
      <c r="N256" s="20">
        <v>929861</v>
      </c>
    </row>
    <row r="257" spans="1:14" x14ac:dyDescent="0.2">
      <c r="A257" s="16" t="s">
        <v>23</v>
      </c>
      <c r="B257" s="17"/>
      <c r="C257" s="18">
        <v>0</v>
      </c>
      <c r="D257" s="19">
        <v>0</v>
      </c>
      <c r="E257" s="19">
        <v>3.43</v>
      </c>
      <c r="F257" s="18">
        <v>0</v>
      </c>
      <c r="G257" s="18">
        <v>1457887</v>
      </c>
      <c r="H257" s="18">
        <v>1457887</v>
      </c>
      <c r="I257" s="18">
        <v>0</v>
      </c>
      <c r="J257" s="18">
        <v>507345</v>
      </c>
      <c r="K257" s="18">
        <v>14579</v>
      </c>
      <c r="L257" s="18">
        <v>0</v>
      </c>
      <c r="M257" s="18">
        <v>0</v>
      </c>
      <c r="N257" s="20">
        <v>1965232</v>
      </c>
    </row>
    <row r="258" spans="1:14" x14ac:dyDescent="0.2">
      <c r="A258" s="16" t="s">
        <v>64</v>
      </c>
      <c r="B258" s="17"/>
      <c r="C258" s="18">
        <v>0</v>
      </c>
      <c r="D258" s="19">
        <v>32.728700000000003</v>
      </c>
      <c r="E258" s="19">
        <v>8.9</v>
      </c>
      <c r="F258" s="18">
        <v>25072058</v>
      </c>
      <c r="G258" s="18">
        <v>2840132</v>
      </c>
      <c r="H258" s="18">
        <v>27912190</v>
      </c>
      <c r="I258" s="18">
        <v>0</v>
      </c>
      <c r="J258" s="18">
        <v>9713442</v>
      </c>
      <c r="K258" s="18">
        <v>279122</v>
      </c>
      <c r="L258" s="18">
        <v>321540</v>
      </c>
      <c r="M258" s="18">
        <v>0</v>
      </c>
      <c r="N258" s="20">
        <v>37947172</v>
      </c>
    </row>
    <row r="259" spans="1:14" x14ac:dyDescent="0.2">
      <c r="A259" s="16" t="s">
        <v>83</v>
      </c>
      <c r="B259" s="17"/>
      <c r="C259" s="18">
        <v>0</v>
      </c>
      <c r="D259" s="19">
        <v>0</v>
      </c>
      <c r="E259" s="19">
        <v>0</v>
      </c>
      <c r="F259" s="18">
        <v>132000</v>
      </c>
      <c r="G259" s="18">
        <v>0</v>
      </c>
      <c r="H259" s="18">
        <v>132000</v>
      </c>
      <c r="I259" s="18">
        <v>0</v>
      </c>
      <c r="J259" s="18">
        <v>45936</v>
      </c>
      <c r="K259" s="18">
        <v>1320</v>
      </c>
      <c r="L259" s="18">
        <v>18000</v>
      </c>
      <c r="M259" s="18">
        <v>0</v>
      </c>
      <c r="N259" s="20">
        <v>195936</v>
      </c>
    </row>
    <row r="260" spans="1:14" x14ac:dyDescent="0.2">
      <c r="A260" s="11" t="s">
        <v>24</v>
      </c>
      <c r="B260" s="12"/>
      <c r="C260" s="13">
        <f>SUM(C251:C259)</f>
        <v>0</v>
      </c>
      <c r="D260" s="14">
        <f>SUM(D251:D259)</f>
        <v>31.698700000000002</v>
      </c>
      <c r="E260" s="14">
        <f>SUM(E251:E259)</f>
        <v>12.33</v>
      </c>
      <c r="F260" s="13">
        <f>SUM(F251:F259)</f>
        <v>24685467</v>
      </c>
      <c r="G260" s="13">
        <f>SUM(G251:G259)</f>
        <v>4298019</v>
      </c>
      <c r="H260" s="13">
        <f>SUM(H251:H259)</f>
        <v>28983486</v>
      </c>
      <c r="I260" s="13">
        <f>SUM(I251:I259)</f>
        <v>1248000</v>
      </c>
      <c r="J260" s="13">
        <f>SUM(J251:J259)</f>
        <v>10508077</v>
      </c>
      <c r="K260" s="13">
        <f>SUM(K251:K259)</f>
        <v>289835</v>
      </c>
      <c r="L260" s="13">
        <f>SUM(L251:L259)</f>
        <v>339540</v>
      </c>
      <c r="M260" s="13">
        <f>SUM(M251:M259)</f>
        <v>2954861</v>
      </c>
      <c r="N260" s="15">
        <f>SUM(N251:N259)</f>
        <v>44033964</v>
      </c>
    </row>
    <row r="261" spans="1:14" x14ac:dyDescent="0.2">
      <c r="A261" s="11" t="s">
        <v>277</v>
      </c>
      <c r="B261" s="12"/>
      <c r="C261" s="13"/>
      <c r="D261" s="14"/>
      <c r="E261" s="14"/>
      <c r="F261" s="13"/>
      <c r="G261" s="13"/>
      <c r="H261" s="13"/>
      <c r="I261" s="13"/>
      <c r="J261" s="13"/>
      <c r="K261" s="13"/>
      <c r="L261" s="13"/>
      <c r="M261" s="13"/>
      <c r="N261" s="15"/>
    </row>
    <row r="262" spans="1:14" x14ac:dyDescent="0.2">
      <c r="A262" s="16" t="s">
        <v>278</v>
      </c>
      <c r="B262" s="17"/>
      <c r="C262" s="18">
        <v>0</v>
      </c>
      <c r="D262" s="19">
        <v>7.6379999999999999</v>
      </c>
      <c r="E262" s="19">
        <v>0.91120000000000001</v>
      </c>
      <c r="F262" s="18">
        <v>4990026</v>
      </c>
      <c r="G262" s="18">
        <v>290780</v>
      </c>
      <c r="H262" s="18">
        <v>5280806</v>
      </c>
      <c r="I262" s="18">
        <v>0</v>
      </c>
      <c r="J262" s="18">
        <v>1837720</v>
      </c>
      <c r="K262" s="18">
        <v>52808</v>
      </c>
      <c r="L262" s="18">
        <v>43617</v>
      </c>
      <c r="M262" s="18">
        <v>0</v>
      </c>
      <c r="N262" s="20">
        <v>7162143</v>
      </c>
    </row>
    <row r="263" spans="1:14" x14ac:dyDescent="0.2">
      <c r="A263" s="11" t="s">
        <v>24</v>
      </c>
      <c r="B263" s="12"/>
      <c r="C263" s="13">
        <f>SUM(C262:C262)</f>
        <v>0</v>
      </c>
      <c r="D263" s="14">
        <f>SUM(D262:D262)</f>
        <v>7.6379999999999999</v>
      </c>
      <c r="E263" s="14">
        <f>SUM(E262:E262)</f>
        <v>0.91120000000000001</v>
      </c>
      <c r="F263" s="13">
        <f>SUM(F262:F262)</f>
        <v>4990026</v>
      </c>
      <c r="G263" s="13">
        <f>SUM(G262:G262)</f>
        <v>290780</v>
      </c>
      <c r="H263" s="13">
        <f>SUM(H262:H262)</f>
        <v>5280806</v>
      </c>
      <c r="I263" s="13">
        <f>SUM(I262:I262)</f>
        <v>0</v>
      </c>
      <c r="J263" s="13">
        <f>SUM(J262:J262)</f>
        <v>1837720</v>
      </c>
      <c r="K263" s="13">
        <f>SUM(K262:K262)</f>
        <v>52808</v>
      </c>
      <c r="L263" s="13">
        <f>SUM(L262:L262)</f>
        <v>43617</v>
      </c>
      <c r="M263" s="13">
        <f>SUM(M262:M262)</f>
        <v>0</v>
      </c>
      <c r="N263" s="15">
        <f>SUM(N262:N262)</f>
        <v>7162143</v>
      </c>
    </row>
    <row r="264" spans="1:14" x14ac:dyDescent="0.2">
      <c r="A264" s="6" t="s">
        <v>317</v>
      </c>
      <c r="B264" s="7"/>
      <c r="C264" s="8">
        <f>C260+C263</f>
        <v>0</v>
      </c>
      <c r="D264" s="9">
        <f>D260+D263</f>
        <v>39.3367</v>
      </c>
      <c r="E264" s="9">
        <f>E260+E263</f>
        <v>13.241199999999999</v>
      </c>
      <c r="F264" s="8">
        <f>F260+F263</f>
        <v>29675493</v>
      </c>
      <c r="G264" s="8">
        <f>G260+G263</f>
        <v>4588799</v>
      </c>
      <c r="H264" s="8">
        <f>H260+H263</f>
        <v>34264292</v>
      </c>
      <c r="I264" s="8">
        <f>I260+I263</f>
        <v>1248000</v>
      </c>
      <c r="J264" s="8">
        <f>J260+J263</f>
        <v>12345797</v>
      </c>
      <c r="K264" s="8">
        <f>K260+K263</f>
        <v>342643</v>
      </c>
      <c r="L264" s="8">
        <f>L260+L263</f>
        <v>383157</v>
      </c>
      <c r="M264" s="8">
        <f>M260+M263</f>
        <v>2954861</v>
      </c>
      <c r="N264" s="10">
        <f>N260+N263</f>
        <v>51196107</v>
      </c>
    </row>
    <row r="265" spans="1:14" x14ac:dyDescent="0.2">
      <c r="A265" s="16"/>
      <c r="B265" s="17"/>
      <c r="C265" s="18"/>
      <c r="D265" s="19"/>
      <c r="E265" s="19"/>
      <c r="F265" s="18"/>
      <c r="G265" s="18"/>
      <c r="H265" s="18"/>
      <c r="I265" s="18"/>
      <c r="J265" s="18"/>
      <c r="K265" s="18"/>
      <c r="L265" s="18"/>
      <c r="M265" s="18"/>
      <c r="N265" s="20"/>
    </row>
    <row r="266" spans="1:14" x14ac:dyDescent="0.2">
      <c r="A266" s="6" t="s">
        <v>318</v>
      </c>
      <c r="B266" s="7"/>
      <c r="C266" s="8"/>
      <c r="D266" s="9"/>
      <c r="E266" s="9"/>
      <c r="F266" s="8"/>
      <c r="G266" s="8"/>
      <c r="H266" s="8"/>
      <c r="I266" s="8"/>
      <c r="J266" s="8"/>
      <c r="K266" s="8"/>
      <c r="L266" s="8"/>
      <c r="M266" s="8"/>
      <c r="N266" s="10"/>
    </row>
    <row r="267" spans="1:14" x14ac:dyDescent="0.2">
      <c r="A267" s="6" t="s">
        <v>319</v>
      </c>
      <c r="B267" s="7" t="s">
        <v>6</v>
      </c>
      <c r="C267" s="8" t="s">
        <v>7</v>
      </c>
      <c r="D267" s="9" t="s">
        <v>8</v>
      </c>
      <c r="E267" s="9" t="s">
        <v>9</v>
      </c>
      <c r="F267" s="8" t="s">
        <v>10</v>
      </c>
      <c r="G267" s="8" t="s">
        <v>11</v>
      </c>
      <c r="H267" s="8" t="s">
        <v>12</v>
      </c>
      <c r="I267" s="8" t="s">
        <v>13</v>
      </c>
      <c r="J267" s="8" t="s">
        <v>14</v>
      </c>
      <c r="K267" s="8" t="s">
        <v>15</v>
      </c>
      <c r="L267" s="8" t="s">
        <v>16</v>
      </c>
      <c r="M267" s="8" t="s">
        <v>17</v>
      </c>
      <c r="N267" s="10" t="s">
        <v>18</v>
      </c>
    </row>
    <row r="268" spans="1:14" x14ac:dyDescent="0.2">
      <c r="A268" s="11" t="s">
        <v>273</v>
      </c>
      <c r="B268" s="12"/>
      <c r="C268" s="13"/>
      <c r="D268" s="14"/>
      <c r="E268" s="14"/>
      <c r="F268" s="13"/>
      <c r="G268" s="13"/>
      <c r="H268" s="13"/>
      <c r="I268" s="13"/>
      <c r="J268" s="13"/>
      <c r="K268" s="13"/>
      <c r="L268" s="13"/>
      <c r="M268" s="13"/>
      <c r="N268" s="15"/>
    </row>
    <row r="269" spans="1:14" x14ac:dyDescent="0.2">
      <c r="A269" s="16" t="s">
        <v>87</v>
      </c>
      <c r="B269" s="17"/>
      <c r="C269" s="18">
        <v>0</v>
      </c>
      <c r="D269" s="19">
        <v>1</v>
      </c>
      <c r="E269" s="19">
        <v>0</v>
      </c>
      <c r="F269" s="18">
        <v>346447</v>
      </c>
      <c r="G269" s="18">
        <v>0</v>
      </c>
      <c r="H269" s="18">
        <v>346447</v>
      </c>
      <c r="I269" s="18">
        <v>0</v>
      </c>
      <c r="J269" s="18">
        <v>120563</v>
      </c>
      <c r="K269" s="18">
        <v>3464</v>
      </c>
      <c r="L269" s="18">
        <v>0</v>
      </c>
      <c r="M269" s="18">
        <v>0</v>
      </c>
      <c r="N269" s="20">
        <v>467010</v>
      </c>
    </row>
    <row r="270" spans="1:14" x14ac:dyDescent="0.2">
      <c r="A270" s="16" t="s">
        <v>36</v>
      </c>
      <c r="B270" s="17"/>
      <c r="C270" s="18">
        <v>0</v>
      </c>
      <c r="D270" s="19">
        <v>-0.42</v>
      </c>
      <c r="E270" s="19">
        <v>0</v>
      </c>
      <c r="F270" s="18">
        <v>-210000</v>
      </c>
      <c r="G270" s="18">
        <v>0</v>
      </c>
      <c r="H270" s="18">
        <v>-210000</v>
      </c>
      <c r="I270" s="18">
        <v>0</v>
      </c>
      <c r="J270" s="18">
        <v>-73080</v>
      </c>
      <c r="K270" s="18">
        <v>-2100</v>
      </c>
      <c r="L270" s="18">
        <v>0</v>
      </c>
      <c r="M270" s="18">
        <v>0</v>
      </c>
      <c r="N270" s="20">
        <v>-283080</v>
      </c>
    </row>
    <row r="271" spans="1:14" x14ac:dyDescent="0.2">
      <c r="A271" s="16" t="s">
        <v>37</v>
      </c>
      <c r="B271" s="17"/>
      <c r="C271" s="18">
        <v>0</v>
      </c>
      <c r="D271" s="19">
        <v>0</v>
      </c>
      <c r="E271" s="19">
        <v>0</v>
      </c>
      <c r="F271" s="18">
        <v>0</v>
      </c>
      <c r="G271" s="18">
        <v>0</v>
      </c>
      <c r="H271" s="18">
        <v>0</v>
      </c>
      <c r="I271" s="18">
        <v>210000</v>
      </c>
      <c r="J271" s="18">
        <v>70980</v>
      </c>
      <c r="K271" s="18">
        <v>0</v>
      </c>
      <c r="L271" s="18">
        <v>0</v>
      </c>
      <c r="M271" s="18">
        <v>0</v>
      </c>
      <c r="N271" s="20">
        <v>280980</v>
      </c>
    </row>
    <row r="272" spans="1:14" x14ac:dyDescent="0.2">
      <c r="A272" s="16" t="s">
        <v>20</v>
      </c>
      <c r="B272" s="17">
        <v>8</v>
      </c>
      <c r="C272" s="18">
        <v>0</v>
      </c>
      <c r="D272" s="19">
        <v>0</v>
      </c>
      <c r="E272" s="19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2143000</v>
      </c>
      <c r="N272" s="20">
        <v>2143000</v>
      </c>
    </row>
    <row r="273" spans="1:14" x14ac:dyDescent="0.2">
      <c r="A273" s="16" t="s">
        <v>21</v>
      </c>
      <c r="B273" s="17">
        <v>544</v>
      </c>
      <c r="C273" s="18">
        <v>0</v>
      </c>
      <c r="D273" s="19">
        <v>0</v>
      </c>
      <c r="E273" s="19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982054</v>
      </c>
      <c r="N273" s="20">
        <v>982054</v>
      </c>
    </row>
    <row r="274" spans="1:14" x14ac:dyDescent="0.2">
      <c r="A274" s="16" t="s">
        <v>23</v>
      </c>
      <c r="B274" s="17"/>
      <c r="C274" s="18">
        <v>0</v>
      </c>
      <c r="D274" s="19">
        <v>0</v>
      </c>
      <c r="E274" s="19">
        <v>2.63</v>
      </c>
      <c r="F274" s="18">
        <v>0</v>
      </c>
      <c r="G274" s="18">
        <v>1117855</v>
      </c>
      <c r="H274" s="18">
        <v>1117855</v>
      </c>
      <c r="I274" s="18">
        <v>0</v>
      </c>
      <c r="J274" s="18">
        <v>389014</v>
      </c>
      <c r="K274" s="18">
        <v>11179</v>
      </c>
      <c r="L274" s="18">
        <v>0</v>
      </c>
      <c r="M274" s="18">
        <v>0</v>
      </c>
      <c r="N274" s="20">
        <v>1506869</v>
      </c>
    </row>
    <row r="275" spans="1:14" x14ac:dyDescent="0.2">
      <c r="A275" s="16" t="s">
        <v>64</v>
      </c>
      <c r="B275" s="17"/>
      <c r="C275" s="18">
        <v>0</v>
      </c>
      <c r="D275" s="19">
        <v>30.3337</v>
      </c>
      <c r="E275" s="19">
        <v>3.84</v>
      </c>
      <c r="F275" s="18">
        <v>22380995</v>
      </c>
      <c r="G275" s="18">
        <v>1225404</v>
      </c>
      <c r="H275" s="18">
        <v>23606399</v>
      </c>
      <c r="I275" s="18">
        <v>0</v>
      </c>
      <c r="J275" s="18">
        <v>8215027</v>
      </c>
      <c r="K275" s="18">
        <v>236064</v>
      </c>
      <c r="L275" s="18">
        <v>245640</v>
      </c>
      <c r="M275" s="18">
        <v>0</v>
      </c>
      <c r="N275" s="20">
        <v>32067066</v>
      </c>
    </row>
    <row r="276" spans="1:14" x14ac:dyDescent="0.2">
      <c r="A276" s="11" t="s">
        <v>24</v>
      </c>
      <c r="B276" s="12"/>
      <c r="C276" s="13">
        <f>SUM(C269:C275)</f>
        <v>0</v>
      </c>
      <c r="D276" s="14">
        <f>SUM(D269:D275)</f>
        <v>30.913699999999999</v>
      </c>
      <c r="E276" s="14">
        <f>SUM(E269:E275)</f>
        <v>6.47</v>
      </c>
      <c r="F276" s="13">
        <f>SUM(F269:F275)</f>
        <v>22517442</v>
      </c>
      <c r="G276" s="13">
        <f>SUM(G269:G275)</f>
        <v>2343259</v>
      </c>
      <c r="H276" s="13">
        <f>SUM(H269:H275)</f>
        <v>24860701</v>
      </c>
      <c r="I276" s="13">
        <f>SUM(I269:I275)</f>
        <v>210000</v>
      </c>
      <c r="J276" s="13">
        <f>SUM(J269:J275)</f>
        <v>8722504</v>
      </c>
      <c r="K276" s="13">
        <f>SUM(K269:K275)</f>
        <v>248607</v>
      </c>
      <c r="L276" s="13">
        <f>SUM(L269:L275)</f>
        <v>245640</v>
      </c>
      <c r="M276" s="13">
        <f>SUM(M269:M275)</f>
        <v>3125054</v>
      </c>
      <c r="N276" s="15">
        <f>SUM(N269:N275)</f>
        <v>37163899</v>
      </c>
    </row>
    <row r="277" spans="1:14" x14ac:dyDescent="0.2">
      <c r="A277" s="6" t="s">
        <v>320</v>
      </c>
      <c r="B277" s="7"/>
      <c r="C277" s="8">
        <f>C276</f>
        <v>0</v>
      </c>
      <c r="D277" s="9">
        <f>D276</f>
        <v>30.913699999999999</v>
      </c>
      <c r="E277" s="9">
        <f>E276</f>
        <v>6.47</v>
      </c>
      <c r="F277" s="8">
        <f>F276</f>
        <v>22517442</v>
      </c>
      <c r="G277" s="8">
        <f>G276</f>
        <v>2343259</v>
      </c>
      <c r="H277" s="8">
        <f>H276</f>
        <v>24860701</v>
      </c>
      <c r="I277" s="8">
        <f>I276</f>
        <v>210000</v>
      </c>
      <c r="J277" s="8">
        <f>J276</f>
        <v>8722504</v>
      </c>
      <c r="K277" s="8">
        <f>K276</f>
        <v>248607</v>
      </c>
      <c r="L277" s="8">
        <f>L276</f>
        <v>245640</v>
      </c>
      <c r="M277" s="8">
        <f>M276</f>
        <v>3125054</v>
      </c>
      <c r="N277" s="10">
        <f>N276</f>
        <v>37163899</v>
      </c>
    </row>
    <row r="278" spans="1:14" x14ac:dyDescent="0.2">
      <c r="A278" s="16"/>
      <c r="B278" s="17"/>
      <c r="C278" s="18"/>
      <c r="D278" s="19"/>
      <c r="E278" s="19"/>
      <c r="F278" s="18"/>
      <c r="G278" s="18"/>
      <c r="H278" s="18"/>
      <c r="I278" s="18"/>
      <c r="J278" s="18"/>
      <c r="K278" s="18"/>
      <c r="L278" s="18"/>
      <c r="M278" s="18"/>
      <c r="N278" s="20"/>
    </row>
    <row r="279" spans="1:14" x14ac:dyDescent="0.2">
      <c r="A279" s="6" t="s">
        <v>321</v>
      </c>
      <c r="B279" s="7"/>
      <c r="C279" s="8"/>
      <c r="D279" s="9"/>
      <c r="E279" s="9"/>
      <c r="F279" s="8"/>
      <c r="G279" s="8"/>
      <c r="H279" s="8"/>
      <c r="I279" s="8"/>
      <c r="J279" s="8"/>
      <c r="K279" s="8"/>
      <c r="L279" s="8"/>
      <c r="M279" s="8"/>
      <c r="N279" s="10"/>
    </row>
    <row r="280" spans="1:14" x14ac:dyDescent="0.2">
      <c r="A280" s="6" t="s">
        <v>322</v>
      </c>
      <c r="B280" s="7" t="s">
        <v>6</v>
      </c>
      <c r="C280" s="8" t="s">
        <v>7</v>
      </c>
      <c r="D280" s="9" t="s">
        <v>8</v>
      </c>
      <c r="E280" s="9" t="s">
        <v>9</v>
      </c>
      <c r="F280" s="8" t="s">
        <v>10</v>
      </c>
      <c r="G280" s="8" t="s">
        <v>11</v>
      </c>
      <c r="H280" s="8" t="s">
        <v>12</v>
      </c>
      <c r="I280" s="8" t="s">
        <v>13</v>
      </c>
      <c r="J280" s="8" t="s">
        <v>14</v>
      </c>
      <c r="K280" s="8" t="s">
        <v>15</v>
      </c>
      <c r="L280" s="8" t="s">
        <v>16</v>
      </c>
      <c r="M280" s="8" t="s">
        <v>17</v>
      </c>
      <c r="N280" s="10" t="s">
        <v>18</v>
      </c>
    </row>
    <row r="281" spans="1:14" x14ac:dyDescent="0.2">
      <c r="A281" s="11" t="s">
        <v>273</v>
      </c>
      <c r="B281" s="12"/>
      <c r="C281" s="13"/>
      <c r="D281" s="14"/>
      <c r="E281" s="14"/>
      <c r="F281" s="13"/>
      <c r="G281" s="13"/>
      <c r="H281" s="13"/>
      <c r="I281" s="13"/>
      <c r="J281" s="13"/>
      <c r="K281" s="13"/>
      <c r="L281" s="13"/>
      <c r="M281" s="13"/>
      <c r="N281" s="15"/>
    </row>
    <row r="282" spans="1:14" x14ac:dyDescent="0.2">
      <c r="A282" s="16" t="s">
        <v>36</v>
      </c>
      <c r="B282" s="17"/>
      <c r="C282" s="18">
        <v>0</v>
      </c>
      <c r="D282" s="19">
        <v>-0.13</v>
      </c>
      <c r="E282" s="19">
        <v>0</v>
      </c>
      <c r="F282" s="18">
        <v>-88200</v>
      </c>
      <c r="G282" s="18">
        <v>0</v>
      </c>
      <c r="H282" s="18">
        <v>-88200</v>
      </c>
      <c r="I282" s="18">
        <v>0</v>
      </c>
      <c r="J282" s="18">
        <v>-30694</v>
      </c>
      <c r="K282" s="18">
        <v>-882</v>
      </c>
      <c r="L282" s="18">
        <v>0</v>
      </c>
      <c r="M282" s="18">
        <v>0</v>
      </c>
      <c r="N282" s="20">
        <v>-118894</v>
      </c>
    </row>
    <row r="283" spans="1:14" x14ac:dyDescent="0.2">
      <c r="A283" s="16" t="s">
        <v>37</v>
      </c>
      <c r="B283" s="17"/>
      <c r="C283" s="18">
        <v>0</v>
      </c>
      <c r="D283" s="19">
        <v>0</v>
      </c>
      <c r="E283" s="19">
        <v>0</v>
      </c>
      <c r="F283" s="18">
        <v>0</v>
      </c>
      <c r="G283" s="18">
        <v>0</v>
      </c>
      <c r="H283" s="18">
        <v>0</v>
      </c>
      <c r="I283" s="18">
        <v>88200</v>
      </c>
      <c r="J283" s="18">
        <v>29812</v>
      </c>
      <c r="K283" s="18">
        <v>0</v>
      </c>
      <c r="L283" s="18">
        <v>0</v>
      </c>
      <c r="M283" s="18">
        <v>0</v>
      </c>
      <c r="N283" s="20">
        <v>118012</v>
      </c>
    </row>
    <row r="284" spans="1:14" x14ac:dyDescent="0.2">
      <c r="A284" s="16" t="s">
        <v>20</v>
      </c>
      <c r="B284" s="17">
        <v>8</v>
      </c>
      <c r="C284" s="18">
        <v>0</v>
      </c>
      <c r="D284" s="19">
        <v>0</v>
      </c>
      <c r="E284" s="19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3106000</v>
      </c>
      <c r="N284" s="20">
        <v>3106000</v>
      </c>
    </row>
    <row r="285" spans="1:14" x14ac:dyDescent="0.2">
      <c r="A285" s="16" t="s">
        <v>21</v>
      </c>
      <c r="B285" s="17">
        <v>544</v>
      </c>
      <c r="C285" s="18">
        <v>0</v>
      </c>
      <c r="D285" s="19">
        <v>0</v>
      </c>
      <c r="E285" s="19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2342585</v>
      </c>
      <c r="N285" s="20">
        <v>2342585</v>
      </c>
    </row>
    <row r="286" spans="1:14" x14ac:dyDescent="0.2">
      <c r="A286" s="16" t="s">
        <v>23</v>
      </c>
      <c r="B286" s="17"/>
      <c r="C286" s="18">
        <v>0</v>
      </c>
      <c r="D286" s="19">
        <v>0</v>
      </c>
      <c r="E286" s="19">
        <v>2.37</v>
      </c>
      <c r="F286" s="18">
        <v>0</v>
      </c>
      <c r="G286" s="18">
        <v>1007345</v>
      </c>
      <c r="H286" s="18">
        <v>1007345</v>
      </c>
      <c r="I286" s="18">
        <v>0</v>
      </c>
      <c r="J286" s="18">
        <v>350556</v>
      </c>
      <c r="K286" s="18">
        <v>10073</v>
      </c>
      <c r="L286" s="18">
        <v>0</v>
      </c>
      <c r="M286" s="18">
        <v>0</v>
      </c>
      <c r="N286" s="20">
        <v>1357901</v>
      </c>
    </row>
    <row r="287" spans="1:14" x14ac:dyDescent="0.2">
      <c r="A287" s="16" t="s">
        <v>64</v>
      </c>
      <c r="B287" s="17"/>
      <c r="C287" s="18">
        <v>0</v>
      </c>
      <c r="D287" s="19">
        <v>18.452500000000001</v>
      </c>
      <c r="E287" s="19">
        <v>4.2529000000000003</v>
      </c>
      <c r="F287" s="18">
        <v>11724187</v>
      </c>
      <c r="G287" s="18">
        <v>1357181</v>
      </c>
      <c r="H287" s="18">
        <v>13081368</v>
      </c>
      <c r="I287" s="18">
        <v>0</v>
      </c>
      <c r="J287" s="18">
        <v>4552316</v>
      </c>
      <c r="K287" s="18">
        <v>130814</v>
      </c>
      <c r="L287" s="18">
        <v>841878</v>
      </c>
      <c r="M287" s="18">
        <v>0</v>
      </c>
      <c r="N287" s="20">
        <v>18475562</v>
      </c>
    </row>
    <row r="288" spans="1:14" x14ac:dyDescent="0.2">
      <c r="A288" s="16" t="s">
        <v>83</v>
      </c>
      <c r="B288" s="17"/>
      <c r="C288" s="18">
        <v>0</v>
      </c>
      <c r="D288" s="19">
        <v>0</v>
      </c>
      <c r="E288" s="19">
        <v>0</v>
      </c>
      <c r="F288" s="18">
        <v>60000</v>
      </c>
      <c r="G288" s="18">
        <v>0</v>
      </c>
      <c r="H288" s="18">
        <v>60000</v>
      </c>
      <c r="I288" s="18">
        <v>0</v>
      </c>
      <c r="J288" s="18">
        <v>20880</v>
      </c>
      <c r="K288" s="18">
        <v>600</v>
      </c>
      <c r="L288" s="18">
        <v>9000</v>
      </c>
      <c r="M288" s="18">
        <v>0</v>
      </c>
      <c r="N288" s="20">
        <v>89880</v>
      </c>
    </row>
    <row r="289" spans="1:14" x14ac:dyDescent="0.2">
      <c r="A289" s="11" t="s">
        <v>24</v>
      </c>
      <c r="B289" s="12"/>
      <c r="C289" s="13">
        <f>SUM(C282:C288)</f>
        <v>0</v>
      </c>
      <c r="D289" s="14">
        <f>SUM(D282:D288)</f>
        <v>18.322500000000002</v>
      </c>
      <c r="E289" s="14">
        <f>SUM(E282:E288)</f>
        <v>6.6229000000000005</v>
      </c>
      <c r="F289" s="13">
        <f>SUM(F282:F288)</f>
        <v>11695987</v>
      </c>
      <c r="G289" s="13">
        <f>SUM(G282:G288)</f>
        <v>2364526</v>
      </c>
      <c r="H289" s="13">
        <f>SUM(H282:H288)</f>
        <v>14060513</v>
      </c>
      <c r="I289" s="13">
        <f>SUM(I282:I288)</f>
        <v>88200</v>
      </c>
      <c r="J289" s="13">
        <f>SUM(J282:J288)</f>
        <v>4922870</v>
      </c>
      <c r="K289" s="13">
        <f>SUM(K282:K288)</f>
        <v>140605</v>
      </c>
      <c r="L289" s="13">
        <f>SUM(L282:L288)</f>
        <v>850878</v>
      </c>
      <c r="M289" s="13">
        <f>SUM(M282:M288)</f>
        <v>5448585</v>
      </c>
      <c r="N289" s="15">
        <f>SUM(N282:N288)</f>
        <v>25371046</v>
      </c>
    </row>
    <row r="290" spans="1:14" x14ac:dyDescent="0.2">
      <c r="A290" s="11" t="s">
        <v>25</v>
      </c>
      <c r="B290" s="12"/>
      <c r="C290" s="13"/>
      <c r="D290" s="14"/>
      <c r="E290" s="14"/>
      <c r="F290" s="13"/>
      <c r="G290" s="13"/>
      <c r="H290" s="13"/>
      <c r="I290" s="13"/>
      <c r="J290" s="13"/>
      <c r="K290" s="13"/>
      <c r="L290" s="13"/>
      <c r="M290" s="13"/>
      <c r="N290" s="15"/>
    </row>
    <row r="291" spans="1:14" x14ac:dyDescent="0.2">
      <c r="A291" s="16" t="s">
        <v>323</v>
      </c>
      <c r="B291" s="17"/>
      <c r="C291" s="18">
        <v>23</v>
      </c>
      <c r="D291" s="19">
        <v>0</v>
      </c>
      <c r="E291" s="19">
        <v>0.62509999999999999</v>
      </c>
      <c r="F291" s="18">
        <v>0</v>
      </c>
      <c r="G291" s="18">
        <v>192173</v>
      </c>
      <c r="H291" s="18">
        <v>192173</v>
      </c>
      <c r="I291" s="18">
        <v>0</v>
      </c>
      <c r="J291" s="18">
        <v>66877</v>
      </c>
      <c r="K291" s="18">
        <v>1922</v>
      </c>
      <c r="L291" s="18">
        <v>1380</v>
      </c>
      <c r="M291" s="18">
        <v>0</v>
      </c>
      <c r="N291" s="20">
        <v>260430</v>
      </c>
    </row>
    <row r="292" spans="1:14" x14ac:dyDescent="0.2">
      <c r="A292" s="16" t="s">
        <v>126</v>
      </c>
      <c r="B292" s="17"/>
      <c r="C292" s="18">
        <v>135</v>
      </c>
      <c r="D292" s="19">
        <v>0</v>
      </c>
      <c r="E292" s="19">
        <v>2.5314999999999999</v>
      </c>
      <c r="F292" s="18">
        <v>0</v>
      </c>
      <c r="G292" s="18">
        <v>778254</v>
      </c>
      <c r="H292" s="18">
        <v>778254</v>
      </c>
      <c r="I292" s="18">
        <v>0</v>
      </c>
      <c r="J292" s="18">
        <v>270833</v>
      </c>
      <c r="K292" s="18">
        <v>7783</v>
      </c>
      <c r="L292" s="18">
        <v>8235</v>
      </c>
      <c r="M292" s="18">
        <v>0</v>
      </c>
      <c r="N292" s="20">
        <v>1057322</v>
      </c>
    </row>
    <row r="293" spans="1:14" x14ac:dyDescent="0.2">
      <c r="A293" s="16" t="s">
        <v>176</v>
      </c>
      <c r="B293" s="17"/>
      <c r="C293" s="18">
        <v>240</v>
      </c>
      <c r="D293" s="19">
        <v>0</v>
      </c>
      <c r="E293" s="19">
        <v>3.9710000000000001</v>
      </c>
      <c r="F293" s="18">
        <v>0</v>
      </c>
      <c r="G293" s="18">
        <v>1220797</v>
      </c>
      <c r="H293" s="18">
        <v>1220797</v>
      </c>
      <c r="I293" s="18">
        <v>0</v>
      </c>
      <c r="J293" s="18">
        <v>424838</v>
      </c>
      <c r="K293" s="18">
        <v>12208</v>
      </c>
      <c r="L293" s="18">
        <v>14640</v>
      </c>
      <c r="M293" s="18">
        <v>0</v>
      </c>
      <c r="N293" s="20">
        <v>1660275</v>
      </c>
    </row>
    <row r="294" spans="1:14" x14ac:dyDescent="0.2">
      <c r="A294" s="11" t="s">
        <v>24</v>
      </c>
      <c r="B294" s="12"/>
      <c r="C294" s="13">
        <f>SUM(C291:C293)</f>
        <v>398</v>
      </c>
      <c r="D294" s="14">
        <f>SUM(D291:D293)</f>
        <v>0</v>
      </c>
      <c r="E294" s="14">
        <f>SUM(E291:E293)</f>
        <v>7.1276000000000002</v>
      </c>
      <c r="F294" s="13">
        <f>SUM(F291:F293)</f>
        <v>0</v>
      </c>
      <c r="G294" s="13">
        <f>SUM(G291:G293)</f>
        <v>2191224</v>
      </c>
      <c r="H294" s="13">
        <f>SUM(H291:H293)</f>
        <v>2191224</v>
      </c>
      <c r="I294" s="13">
        <f>SUM(I291:I293)</f>
        <v>0</v>
      </c>
      <c r="J294" s="13">
        <f>SUM(J291:J293)</f>
        <v>762548</v>
      </c>
      <c r="K294" s="13">
        <f>SUM(K291:K293)</f>
        <v>21913</v>
      </c>
      <c r="L294" s="13">
        <f>SUM(L291:L293)</f>
        <v>24255</v>
      </c>
      <c r="M294" s="13">
        <f>SUM(M291:M293)</f>
        <v>0</v>
      </c>
      <c r="N294" s="15">
        <f>SUM(N291:N293)</f>
        <v>2978027</v>
      </c>
    </row>
    <row r="295" spans="1:14" x14ac:dyDescent="0.2">
      <c r="A295" s="6" t="s">
        <v>324</v>
      </c>
      <c r="B295" s="7"/>
      <c r="C295" s="8">
        <f>C289+C294</f>
        <v>398</v>
      </c>
      <c r="D295" s="9">
        <f>D289+D294</f>
        <v>18.322500000000002</v>
      </c>
      <c r="E295" s="9">
        <f>E289+E294</f>
        <v>13.750500000000001</v>
      </c>
      <c r="F295" s="8">
        <f>F289+F294</f>
        <v>11695987</v>
      </c>
      <c r="G295" s="8">
        <f>G289+G294</f>
        <v>4555750</v>
      </c>
      <c r="H295" s="8">
        <f>H289+H294</f>
        <v>16251737</v>
      </c>
      <c r="I295" s="8">
        <f>I289+I294</f>
        <v>88200</v>
      </c>
      <c r="J295" s="8">
        <f>J289+J294</f>
        <v>5685418</v>
      </c>
      <c r="K295" s="8">
        <f>K289+K294</f>
        <v>162518</v>
      </c>
      <c r="L295" s="8">
        <f>L289+L294</f>
        <v>875133</v>
      </c>
      <c r="M295" s="8">
        <f>M289+M294</f>
        <v>5448585</v>
      </c>
      <c r="N295" s="10">
        <f>N289+N294</f>
        <v>28349073</v>
      </c>
    </row>
    <row r="296" spans="1:14" x14ac:dyDescent="0.2">
      <c r="A296" s="16"/>
      <c r="B296" s="17"/>
      <c r="C296" s="18"/>
      <c r="D296" s="19"/>
      <c r="E296" s="19"/>
      <c r="F296" s="18"/>
      <c r="G296" s="18"/>
      <c r="H296" s="18"/>
      <c r="I296" s="18"/>
      <c r="J296" s="18"/>
      <c r="K296" s="18"/>
      <c r="L296" s="18"/>
      <c r="M296" s="18"/>
      <c r="N296" s="20"/>
    </row>
    <row r="297" spans="1:14" x14ac:dyDescent="0.2">
      <c r="A297" s="6" t="s">
        <v>325</v>
      </c>
      <c r="B297" s="7"/>
      <c r="C297" s="8"/>
      <c r="D297" s="9"/>
      <c r="E297" s="9"/>
      <c r="F297" s="8"/>
      <c r="G297" s="8"/>
      <c r="H297" s="8"/>
      <c r="I297" s="8"/>
      <c r="J297" s="8"/>
      <c r="K297" s="8"/>
      <c r="L297" s="8"/>
      <c r="M297" s="8"/>
      <c r="N297" s="10"/>
    </row>
    <row r="298" spans="1:14" x14ac:dyDescent="0.2">
      <c r="A298" s="6" t="s">
        <v>326</v>
      </c>
      <c r="B298" s="7" t="s">
        <v>6</v>
      </c>
      <c r="C298" s="8" t="s">
        <v>7</v>
      </c>
      <c r="D298" s="9" t="s">
        <v>8</v>
      </c>
      <c r="E298" s="9" t="s">
        <v>9</v>
      </c>
      <c r="F298" s="8" t="s">
        <v>10</v>
      </c>
      <c r="G298" s="8" t="s">
        <v>11</v>
      </c>
      <c r="H298" s="8" t="s">
        <v>12</v>
      </c>
      <c r="I298" s="8" t="s">
        <v>13</v>
      </c>
      <c r="J298" s="8" t="s">
        <v>14</v>
      </c>
      <c r="K298" s="8" t="s">
        <v>15</v>
      </c>
      <c r="L298" s="8" t="s">
        <v>16</v>
      </c>
      <c r="M298" s="8" t="s">
        <v>17</v>
      </c>
      <c r="N298" s="10" t="s">
        <v>18</v>
      </c>
    </row>
    <row r="299" spans="1:14" x14ac:dyDescent="0.2">
      <c r="A299" s="11" t="s">
        <v>273</v>
      </c>
      <c r="B299" s="12"/>
      <c r="C299" s="13"/>
      <c r="D299" s="14"/>
      <c r="E299" s="14"/>
      <c r="F299" s="13"/>
      <c r="G299" s="13"/>
      <c r="H299" s="13"/>
      <c r="I299" s="13"/>
      <c r="J299" s="13"/>
      <c r="K299" s="13"/>
      <c r="L299" s="13"/>
      <c r="M299" s="13"/>
      <c r="N299" s="15"/>
    </row>
    <row r="300" spans="1:14" x14ac:dyDescent="0.2">
      <c r="A300" s="16" t="s">
        <v>87</v>
      </c>
      <c r="B300" s="17"/>
      <c r="C300" s="18">
        <v>0</v>
      </c>
      <c r="D300" s="19">
        <v>0.75</v>
      </c>
      <c r="E300" s="19">
        <v>0</v>
      </c>
      <c r="F300" s="18">
        <v>259835</v>
      </c>
      <c r="G300" s="18">
        <v>0</v>
      </c>
      <c r="H300" s="18">
        <v>259835</v>
      </c>
      <c r="I300" s="18">
        <v>0</v>
      </c>
      <c r="J300" s="18">
        <v>90422</v>
      </c>
      <c r="K300" s="18">
        <v>2598</v>
      </c>
      <c r="L300" s="18">
        <v>0</v>
      </c>
      <c r="M300" s="18">
        <v>0</v>
      </c>
      <c r="N300" s="20">
        <v>350257</v>
      </c>
    </row>
    <row r="301" spans="1:14" x14ac:dyDescent="0.2">
      <c r="A301" s="16" t="s">
        <v>168</v>
      </c>
      <c r="B301" s="17"/>
      <c r="C301" s="18">
        <v>0</v>
      </c>
      <c r="D301" s="19">
        <v>0</v>
      </c>
      <c r="E301" s="19">
        <v>0</v>
      </c>
      <c r="F301" s="18">
        <v>0</v>
      </c>
      <c r="G301" s="18">
        <v>0</v>
      </c>
      <c r="H301" s="18">
        <v>0</v>
      </c>
      <c r="I301" s="18">
        <v>924800</v>
      </c>
      <c r="J301" s="18">
        <v>312582</v>
      </c>
      <c r="K301" s="18">
        <v>0</v>
      </c>
      <c r="L301" s="18">
        <v>0</v>
      </c>
      <c r="M301" s="18">
        <v>0</v>
      </c>
      <c r="N301" s="20">
        <v>1237382</v>
      </c>
    </row>
    <row r="302" spans="1:14" x14ac:dyDescent="0.2">
      <c r="A302" s="16" t="s">
        <v>88</v>
      </c>
      <c r="B302" s="17"/>
      <c r="C302" s="18">
        <v>0</v>
      </c>
      <c r="D302" s="19">
        <v>0</v>
      </c>
      <c r="E302" s="19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1</v>
      </c>
      <c r="K302" s="18">
        <v>0</v>
      </c>
      <c r="L302" s="18">
        <v>0</v>
      </c>
      <c r="M302" s="18">
        <v>0</v>
      </c>
      <c r="N302" s="20">
        <v>1</v>
      </c>
    </row>
    <row r="303" spans="1:14" x14ac:dyDescent="0.2">
      <c r="A303" s="16" t="s">
        <v>20</v>
      </c>
      <c r="B303" s="17">
        <v>8</v>
      </c>
      <c r="C303" s="18">
        <v>0</v>
      </c>
      <c r="D303" s="19">
        <v>0</v>
      </c>
      <c r="E303" s="19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1443000</v>
      </c>
      <c r="N303" s="20">
        <v>1443000</v>
      </c>
    </row>
    <row r="304" spans="1:14" x14ac:dyDescent="0.2">
      <c r="A304" s="16" t="s">
        <v>21</v>
      </c>
      <c r="B304" s="17">
        <v>544</v>
      </c>
      <c r="C304" s="18">
        <v>0</v>
      </c>
      <c r="D304" s="19">
        <v>0</v>
      </c>
      <c r="E304" s="19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732343</v>
      </c>
      <c r="N304" s="20">
        <v>732343</v>
      </c>
    </row>
    <row r="305" spans="1:14" x14ac:dyDescent="0.2">
      <c r="A305" s="16" t="s">
        <v>23</v>
      </c>
      <c r="B305" s="17"/>
      <c r="C305" s="18">
        <v>0</v>
      </c>
      <c r="D305" s="19">
        <v>0</v>
      </c>
      <c r="E305" s="19">
        <v>3.04</v>
      </c>
      <c r="F305" s="18">
        <v>0</v>
      </c>
      <c r="G305" s="18">
        <v>1292122</v>
      </c>
      <c r="H305" s="18">
        <v>1292122</v>
      </c>
      <c r="I305" s="18">
        <v>0</v>
      </c>
      <c r="J305" s="18">
        <v>449658</v>
      </c>
      <c r="K305" s="18">
        <v>12921</v>
      </c>
      <c r="L305" s="18">
        <v>0</v>
      </c>
      <c r="M305" s="18">
        <v>0</v>
      </c>
      <c r="N305" s="20">
        <v>1741780</v>
      </c>
    </row>
    <row r="306" spans="1:14" x14ac:dyDescent="0.2">
      <c r="A306" s="16" t="s">
        <v>64</v>
      </c>
      <c r="B306" s="17"/>
      <c r="C306" s="18">
        <v>0</v>
      </c>
      <c r="D306" s="19">
        <v>27.3811</v>
      </c>
      <c r="E306" s="19">
        <v>3.8919999999999999</v>
      </c>
      <c r="F306" s="18">
        <v>18293521</v>
      </c>
      <c r="G306" s="18">
        <v>1241999</v>
      </c>
      <c r="H306" s="18">
        <v>19535520</v>
      </c>
      <c r="I306" s="18">
        <v>0</v>
      </c>
      <c r="J306" s="18">
        <v>6798362</v>
      </c>
      <c r="K306" s="18">
        <v>195356</v>
      </c>
      <c r="L306" s="18">
        <v>203550</v>
      </c>
      <c r="M306" s="18">
        <v>0</v>
      </c>
      <c r="N306" s="20">
        <v>26537432</v>
      </c>
    </row>
    <row r="307" spans="1:14" x14ac:dyDescent="0.2">
      <c r="A307" s="16" t="s">
        <v>83</v>
      </c>
      <c r="B307" s="17"/>
      <c r="C307" s="18">
        <v>0</v>
      </c>
      <c r="D307" s="19">
        <v>0</v>
      </c>
      <c r="E307" s="19">
        <v>0</v>
      </c>
      <c r="F307" s="18">
        <v>120000</v>
      </c>
      <c r="G307" s="18">
        <v>0</v>
      </c>
      <c r="H307" s="18">
        <v>120000</v>
      </c>
      <c r="I307" s="18">
        <v>0</v>
      </c>
      <c r="J307" s="18">
        <v>41760</v>
      </c>
      <c r="K307" s="18">
        <v>1200</v>
      </c>
      <c r="L307" s="18">
        <v>18000</v>
      </c>
      <c r="M307" s="18">
        <v>0</v>
      </c>
      <c r="N307" s="20">
        <v>179760</v>
      </c>
    </row>
    <row r="308" spans="1:14" x14ac:dyDescent="0.2">
      <c r="A308" s="11" t="s">
        <v>24</v>
      </c>
      <c r="B308" s="12"/>
      <c r="C308" s="13">
        <f>SUM(C300:C307)</f>
        <v>0</v>
      </c>
      <c r="D308" s="14">
        <f>SUM(D300:D307)</f>
        <v>28.1311</v>
      </c>
      <c r="E308" s="14">
        <f>SUM(E300:E307)</f>
        <v>6.9320000000000004</v>
      </c>
      <c r="F308" s="13">
        <f>SUM(F300:F307)</f>
        <v>18673356</v>
      </c>
      <c r="G308" s="13">
        <f>SUM(G300:G307)</f>
        <v>2534121</v>
      </c>
      <c r="H308" s="13">
        <f>SUM(H300:H307)</f>
        <v>21207477</v>
      </c>
      <c r="I308" s="13">
        <f>SUM(I300:I307)</f>
        <v>924800</v>
      </c>
      <c r="J308" s="13">
        <f>SUM(J300:J307)</f>
        <v>7692785</v>
      </c>
      <c r="K308" s="13">
        <f>SUM(K300:K307)</f>
        <v>212075</v>
      </c>
      <c r="L308" s="13">
        <f>SUM(L300:L307)</f>
        <v>221550</v>
      </c>
      <c r="M308" s="13">
        <f>SUM(M300:M307)</f>
        <v>2175343</v>
      </c>
      <c r="N308" s="15">
        <f>SUM(N300:N307)</f>
        <v>32221955</v>
      </c>
    </row>
    <row r="309" spans="1:14" x14ac:dyDescent="0.2">
      <c r="A309" s="11" t="s">
        <v>277</v>
      </c>
      <c r="B309" s="12"/>
      <c r="C309" s="13"/>
      <c r="D309" s="14"/>
      <c r="E309" s="14"/>
      <c r="F309" s="13"/>
      <c r="G309" s="13"/>
      <c r="H309" s="13"/>
      <c r="I309" s="13"/>
      <c r="J309" s="13"/>
      <c r="K309" s="13"/>
      <c r="L309" s="13"/>
      <c r="M309" s="13"/>
      <c r="N309" s="15"/>
    </row>
    <row r="310" spans="1:14" x14ac:dyDescent="0.2">
      <c r="A310" s="16" t="s">
        <v>278</v>
      </c>
      <c r="B310" s="17"/>
      <c r="C310" s="18">
        <v>0</v>
      </c>
      <c r="D310" s="19">
        <v>2.1659999999999999</v>
      </c>
      <c r="E310" s="19">
        <v>0.25840000000000002</v>
      </c>
      <c r="F310" s="18">
        <v>1415082</v>
      </c>
      <c r="G310" s="18">
        <v>82460</v>
      </c>
      <c r="H310" s="18">
        <v>1497542</v>
      </c>
      <c r="I310" s="18">
        <v>0</v>
      </c>
      <c r="J310" s="18">
        <v>521144</v>
      </c>
      <c r="K310" s="18">
        <v>14975</v>
      </c>
      <c r="L310" s="18">
        <v>5859</v>
      </c>
      <c r="M310" s="18">
        <v>0</v>
      </c>
      <c r="N310" s="20">
        <v>2024545</v>
      </c>
    </row>
    <row r="311" spans="1:14" x14ac:dyDescent="0.2">
      <c r="A311" s="11" t="s">
        <v>24</v>
      </c>
      <c r="B311" s="12"/>
      <c r="C311" s="13">
        <f>SUM(C310:C310)</f>
        <v>0</v>
      </c>
      <c r="D311" s="14">
        <f>SUM(D310:D310)</f>
        <v>2.1659999999999999</v>
      </c>
      <c r="E311" s="14">
        <f>SUM(E310:E310)</f>
        <v>0.25840000000000002</v>
      </c>
      <c r="F311" s="13">
        <f>SUM(F310:F310)</f>
        <v>1415082</v>
      </c>
      <c r="G311" s="13">
        <f>SUM(G310:G310)</f>
        <v>82460</v>
      </c>
      <c r="H311" s="13">
        <f>SUM(H310:H310)</f>
        <v>1497542</v>
      </c>
      <c r="I311" s="13">
        <f>SUM(I310:I310)</f>
        <v>0</v>
      </c>
      <c r="J311" s="13">
        <f>SUM(J310:J310)</f>
        <v>521144</v>
      </c>
      <c r="K311" s="13">
        <f>SUM(K310:K310)</f>
        <v>14975</v>
      </c>
      <c r="L311" s="13">
        <f>SUM(L310:L310)</f>
        <v>5859</v>
      </c>
      <c r="M311" s="13">
        <f>SUM(M310:M310)</f>
        <v>0</v>
      </c>
      <c r="N311" s="15">
        <f>SUM(N310:N310)</f>
        <v>2024545</v>
      </c>
    </row>
    <row r="312" spans="1:14" x14ac:dyDescent="0.2">
      <c r="A312" s="6" t="s">
        <v>327</v>
      </c>
      <c r="B312" s="7"/>
      <c r="C312" s="8">
        <f>C308+C311</f>
        <v>0</v>
      </c>
      <c r="D312" s="9">
        <f>D308+D311</f>
        <v>30.2971</v>
      </c>
      <c r="E312" s="9">
        <f>E308+E311</f>
        <v>7.1904000000000003</v>
      </c>
      <c r="F312" s="8">
        <f>F308+F311</f>
        <v>20088438</v>
      </c>
      <c r="G312" s="8">
        <f>G308+G311</f>
        <v>2616581</v>
      </c>
      <c r="H312" s="8">
        <f>H308+H311</f>
        <v>22705019</v>
      </c>
      <c r="I312" s="8">
        <f>I308+I311</f>
        <v>924800</v>
      </c>
      <c r="J312" s="8">
        <f>J308+J311</f>
        <v>8213929</v>
      </c>
      <c r="K312" s="8">
        <f>K308+K311</f>
        <v>227050</v>
      </c>
      <c r="L312" s="8">
        <f>L308+L311</f>
        <v>227409</v>
      </c>
      <c r="M312" s="8">
        <f>M308+M311</f>
        <v>2175343</v>
      </c>
      <c r="N312" s="10">
        <f>N308+N311</f>
        <v>34246500</v>
      </c>
    </row>
    <row r="313" spans="1:14" x14ac:dyDescent="0.2">
      <c r="A313" s="16"/>
      <c r="B313" s="17"/>
      <c r="C313" s="18"/>
      <c r="D313" s="19"/>
      <c r="E313" s="19"/>
      <c r="F313" s="18"/>
      <c r="G313" s="18"/>
      <c r="H313" s="18"/>
      <c r="I313" s="18"/>
      <c r="J313" s="18"/>
      <c r="K313" s="18"/>
      <c r="L313" s="18"/>
      <c r="M313" s="18"/>
      <c r="N313" s="20"/>
    </row>
    <row r="314" spans="1:14" x14ac:dyDescent="0.2">
      <c r="A314" s="6" t="s">
        <v>328</v>
      </c>
      <c r="B314" s="7"/>
      <c r="C314" s="8"/>
      <c r="D314" s="9"/>
      <c r="E314" s="9"/>
      <c r="F314" s="8"/>
      <c r="G314" s="8"/>
      <c r="H314" s="8"/>
      <c r="I314" s="8"/>
      <c r="J314" s="8"/>
      <c r="K314" s="8"/>
      <c r="L314" s="8"/>
      <c r="M314" s="8"/>
      <c r="N314" s="10"/>
    </row>
    <row r="315" spans="1:14" x14ac:dyDescent="0.2">
      <c r="A315" s="6" t="s">
        <v>329</v>
      </c>
      <c r="B315" s="7" t="s">
        <v>6</v>
      </c>
      <c r="C315" s="8" t="s">
        <v>7</v>
      </c>
      <c r="D315" s="9" t="s">
        <v>8</v>
      </c>
      <c r="E315" s="9" t="s">
        <v>9</v>
      </c>
      <c r="F315" s="8" t="s">
        <v>10</v>
      </c>
      <c r="G315" s="8" t="s">
        <v>11</v>
      </c>
      <c r="H315" s="8" t="s">
        <v>12</v>
      </c>
      <c r="I315" s="8" t="s">
        <v>13</v>
      </c>
      <c r="J315" s="8" t="s">
        <v>14</v>
      </c>
      <c r="K315" s="8" t="s">
        <v>15</v>
      </c>
      <c r="L315" s="8" t="s">
        <v>16</v>
      </c>
      <c r="M315" s="8" t="s">
        <v>17</v>
      </c>
      <c r="N315" s="10" t="s">
        <v>18</v>
      </c>
    </row>
    <row r="316" spans="1:14" x14ac:dyDescent="0.2">
      <c r="A316" s="11" t="s">
        <v>273</v>
      </c>
      <c r="B316" s="12"/>
      <c r="C316" s="13"/>
      <c r="D316" s="14"/>
      <c r="E316" s="14"/>
      <c r="F316" s="13"/>
      <c r="G316" s="13"/>
      <c r="H316" s="13"/>
      <c r="I316" s="13"/>
      <c r="J316" s="13"/>
      <c r="K316" s="13"/>
      <c r="L316" s="13"/>
      <c r="M316" s="13"/>
      <c r="N316" s="15"/>
    </row>
    <row r="317" spans="1:14" x14ac:dyDescent="0.2">
      <c r="A317" s="16" t="s">
        <v>36</v>
      </c>
      <c r="B317" s="17"/>
      <c r="C317" s="18">
        <v>0</v>
      </c>
      <c r="D317" s="19">
        <v>-0.7</v>
      </c>
      <c r="E317" s="19">
        <v>0</v>
      </c>
      <c r="F317" s="18">
        <v>-352464</v>
      </c>
      <c r="G317" s="18">
        <v>0</v>
      </c>
      <c r="H317" s="18">
        <v>-352464</v>
      </c>
      <c r="I317" s="18">
        <v>0</v>
      </c>
      <c r="J317" s="18">
        <v>-122658</v>
      </c>
      <c r="K317" s="18">
        <v>-3525</v>
      </c>
      <c r="L317" s="18">
        <v>0</v>
      </c>
      <c r="M317" s="18">
        <v>0</v>
      </c>
      <c r="N317" s="20">
        <v>-475122</v>
      </c>
    </row>
    <row r="318" spans="1:14" x14ac:dyDescent="0.2">
      <c r="A318" s="16" t="s">
        <v>286</v>
      </c>
      <c r="B318" s="17"/>
      <c r="C318" s="18">
        <v>0</v>
      </c>
      <c r="D318" s="19">
        <v>0</v>
      </c>
      <c r="E318" s="19">
        <v>0</v>
      </c>
      <c r="F318" s="18">
        <v>0</v>
      </c>
      <c r="G318" s="18">
        <v>0</v>
      </c>
      <c r="H318" s="18">
        <v>0</v>
      </c>
      <c r="I318" s="18">
        <v>48000</v>
      </c>
      <c r="J318" s="18">
        <v>16224</v>
      </c>
      <c r="K318" s="18">
        <v>0</v>
      </c>
      <c r="L318" s="18">
        <v>0</v>
      </c>
      <c r="M318" s="18">
        <v>0</v>
      </c>
      <c r="N318" s="20">
        <v>64224</v>
      </c>
    </row>
    <row r="319" spans="1:14" x14ac:dyDescent="0.2">
      <c r="A319" s="16" t="s">
        <v>168</v>
      </c>
      <c r="B319" s="17"/>
      <c r="C319" s="18">
        <v>0</v>
      </c>
      <c r="D319" s="19">
        <v>0</v>
      </c>
      <c r="E319" s="19">
        <v>0</v>
      </c>
      <c r="F319" s="18">
        <v>0</v>
      </c>
      <c r="G319" s="18">
        <v>0</v>
      </c>
      <c r="H319" s="18">
        <v>0</v>
      </c>
      <c r="I319" s="18">
        <v>120000</v>
      </c>
      <c r="J319" s="18">
        <v>40560</v>
      </c>
      <c r="K319" s="18">
        <v>0</v>
      </c>
      <c r="L319" s="18">
        <v>0</v>
      </c>
      <c r="M319" s="18">
        <v>0</v>
      </c>
      <c r="N319" s="20">
        <v>160560</v>
      </c>
    </row>
    <row r="320" spans="1:14" x14ac:dyDescent="0.2">
      <c r="A320" s="16" t="s">
        <v>37</v>
      </c>
      <c r="B320" s="17"/>
      <c r="C320" s="18">
        <v>0</v>
      </c>
      <c r="D320" s="19">
        <v>0</v>
      </c>
      <c r="E320" s="19">
        <v>0</v>
      </c>
      <c r="F320" s="18">
        <v>0</v>
      </c>
      <c r="G320" s="18">
        <v>0</v>
      </c>
      <c r="H320" s="18">
        <v>0</v>
      </c>
      <c r="I320" s="18">
        <v>352464</v>
      </c>
      <c r="J320" s="18">
        <v>119133</v>
      </c>
      <c r="K320" s="18">
        <v>0</v>
      </c>
      <c r="L320" s="18">
        <v>0</v>
      </c>
      <c r="M320" s="18">
        <v>0</v>
      </c>
      <c r="N320" s="20">
        <v>471597</v>
      </c>
    </row>
    <row r="321" spans="1:14" x14ac:dyDescent="0.2">
      <c r="A321" s="16" t="s">
        <v>20</v>
      </c>
      <c r="B321" s="17">
        <v>8</v>
      </c>
      <c r="C321" s="18">
        <v>0</v>
      </c>
      <c r="D321" s="19">
        <v>0</v>
      </c>
      <c r="E321" s="19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3558000</v>
      </c>
      <c r="N321" s="20">
        <v>3558000</v>
      </c>
    </row>
    <row r="322" spans="1:14" x14ac:dyDescent="0.2">
      <c r="A322" s="16" t="s">
        <v>21</v>
      </c>
      <c r="B322" s="17">
        <v>544</v>
      </c>
      <c r="C322" s="18">
        <v>0</v>
      </c>
      <c r="D322" s="19">
        <v>0</v>
      </c>
      <c r="E322" s="19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3333938</v>
      </c>
      <c r="N322" s="20">
        <v>3333938</v>
      </c>
    </row>
    <row r="323" spans="1:14" x14ac:dyDescent="0.2">
      <c r="A323" s="16" t="s">
        <v>23</v>
      </c>
      <c r="B323" s="17"/>
      <c r="C323" s="18">
        <v>0</v>
      </c>
      <c r="D323" s="19">
        <v>0</v>
      </c>
      <c r="E323" s="19">
        <v>3.13</v>
      </c>
      <c r="F323" s="18">
        <v>0</v>
      </c>
      <c r="G323" s="18">
        <v>1330375</v>
      </c>
      <c r="H323" s="18">
        <v>1330375</v>
      </c>
      <c r="I323" s="18">
        <v>0</v>
      </c>
      <c r="J323" s="18">
        <v>462971</v>
      </c>
      <c r="K323" s="18">
        <v>13304</v>
      </c>
      <c r="L323" s="18">
        <v>0</v>
      </c>
      <c r="M323" s="18">
        <v>0</v>
      </c>
      <c r="N323" s="20">
        <v>1793346</v>
      </c>
    </row>
    <row r="324" spans="1:14" x14ac:dyDescent="0.2">
      <c r="A324" s="16" t="s">
        <v>64</v>
      </c>
      <c r="B324" s="17"/>
      <c r="C324" s="18">
        <v>0</v>
      </c>
      <c r="D324" s="19">
        <v>28.204499999999999</v>
      </c>
      <c r="E324" s="19">
        <v>3.22</v>
      </c>
      <c r="F324" s="18">
        <v>18781654</v>
      </c>
      <c r="G324" s="18">
        <v>1027554</v>
      </c>
      <c r="H324" s="18">
        <v>19809208</v>
      </c>
      <c r="I324" s="18">
        <v>0</v>
      </c>
      <c r="J324" s="18">
        <v>6893604</v>
      </c>
      <c r="K324" s="18">
        <v>198092</v>
      </c>
      <c r="L324" s="18">
        <v>200100</v>
      </c>
      <c r="M324" s="18">
        <v>0</v>
      </c>
      <c r="N324" s="20">
        <v>26902912</v>
      </c>
    </row>
    <row r="325" spans="1:14" x14ac:dyDescent="0.2">
      <c r="A325" s="16" t="s">
        <v>83</v>
      </c>
      <c r="B325" s="17"/>
      <c r="C325" s="18">
        <v>0</v>
      </c>
      <c r="D325" s="19">
        <v>0</v>
      </c>
      <c r="E325" s="19">
        <v>0</v>
      </c>
      <c r="F325" s="18">
        <v>36000</v>
      </c>
      <c r="G325" s="18">
        <v>0</v>
      </c>
      <c r="H325" s="18">
        <v>36000</v>
      </c>
      <c r="I325" s="18">
        <v>0</v>
      </c>
      <c r="J325" s="18">
        <v>12528</v>
      </c>
      <c r="K325" s="18">
        <v>360</v>
      </c>
      <c r="L325" s="18">
        <v>4500</v>
      </c>
      <c r="M325" s="18">
        <v>0</v>
      </c>
      <c r="N325" s="20">
        <v>53028</v>
      </c>
    </row>
    <row r="326" spans="1:14" x14ac:dyDescent="0.2">
      <c r="A326" s="11" t="s">
        <v>24</v>
      </c>
      <c r="B326" s="12"/>
      <c r="C326" s="13">
        <f>SUM(C317:C325)</f>
        <v>0</v>
      </c>
      <c r="D326" s="14">
        <f>SUM(D317:D325)</f>
        <v>27.5045</v>
      </c>
      <c r="E326" s="14">
        <f>SUM(E317:E325)</f>
        <v>6.35</v>
      </c>
      <c r="F326" s="13">
        <f>SUM(F317:F325)</f>
        <v>18465190</v>
      </c>
      <c r="G326" s="13">
        <f>SUM(G317:G325)</f>
        <v>2357929</v>
      </c>
      <c r="H326" s="13">
        <f>SUM(H317:H325)</f>
        <v>20823119</v>
      </c>
      <c r="I326" s="13">
        <f>SUM(I317:I325)</f>
        <v>520464</v>
      </c>
      <c r="J326" s="13">
        <f>SUM(J317:J325)</f>
        <v>7422362</v>
      </c>
      <c r="K326" s="13">
        <f>SUM(K317:K325)</f>
        <v>208231</v>
      </c>
      <c r="L326" s="13">
        <f>SUM(L317:L325)</f>
        <v>204600</v>
      </c>
      <c r="M326" s="13">
        <f>SUM(M317:M325)</f>
        <v>6891938</v>
      </c>
      <c r="N326" s="15">
        <f>SUM(N317:N325)</f>
        <v>35862483</v>
      </c>
    </row>
    <row r="327" spans="1:14" x14ac:dyDescent="0.2">
      <c r="A327" s="11" t="s">
        <v>25</v>
      </c>
      <c r="B327" s="12"/>
      <c r="C327" s="13"/>
      <c r="D327" s="14"/>
      <c r="E327" s="14"/>
      <c r="F327" s="13"/>
      <c r="G327" s="13"/>
      <c r="H327" s="13"/>
      <c r="I327" s="13"/>
      <c r="J327" s="13"/>
      <c r="K327" s="13"/>
      <c r="L327" s="13"/>
      <c r="M327" s="13"/>
      <c r="N327" s="15"/>
    </row>
    <row r="328" spans="1:14" x14ac:dyDescent="0.2">
      <c r="A328" s="16" t="s">
        <v>49</v>
      </c>
      <c r="B328" s="17"/>
      <c r="C328" s="18">
        <v>33</v>
      </c>
      <c r="D328" s="19">
        <v>0</v>
      </c>
      <c r="E328" s="19">
        <v>1.2075</v>
      </c>
      <c r="F328" s="18">
        <v>0</v>
      </c>
      <c r="G328" s="18">
        <v>371219</v>
      </c>
      <c r="H328" s="18">
        <v>371219</v>
      </c>
      <c r="I328" s="18">
        <v>0</v>
      </c>
      <c r="J328" s="18">
        <v>129184</v>
      </c>
      <c r="K328" s="18">
        <v>3712</v>
      </c>
      <c r="L328" s="18">
        <v>3300</v>
      </c>
      <c r="M328" s="18">
        <v>0</v>
      </c>
      <c r="N328" s="20">
        <v>503703</v>
      </c>
    </row>
    <row r="329" spans="1:14" x14ac:dyDescent="0.2">
      <c r="A329" s="16" t="s">
        <v>126</v>
      </c>
      <c r="B329" s="17"/>
      <c r="C329" s="18">
        <v>58</v>
      </c>
      <c r="D329" s="19">
        <v>0</v>
      </c>
      <c r="E329" s="19">
        <v>1.3281000000000001</v>
      </c>
      <c r="F329" s="18">
        <v>0</v>
      </c>
      <c r="G329" s="18">
        <v>408295</v>
      </c>
      <c r="H329" s="18">
        <v>408295</v>
      </c>
      <c r="I329" s="18">
        <v>0</v>
      </c>
      <c r="J329" s="18">
        <v>142087</v>
      </c>
      <c r="K329" s="18">
        <v>4083</v>
      </c>
      <c r="L329" s="18">
        <v>3538</v>
      </c>
      <c r="M329" s="18">
        <v>0</v>
      </c>
      <c r="N329" s="20">
        <v>553920</v>
      </c>
    </row>
    <row r="330" spans="1:14" x14ac:dyDescent="0.2">
      <c r="A330" s="16" t="s">
        <v>176</v>
      </c>
      <c r="B330" s="17"/>
      <c r="C330" s="18">
        <v>534</v>
      </c>
      <c r="D330" s="19">
        <v>0</v>
      </c>
      <c r="E330" s="19">
        <v>7.4348999999999998</v>
      </c>
      <c r="F330" s="18">
        <v>0</v>
      </c>
      <c r="G330" s="18">
        <v>2285696</v>
      </c>
      <c r="H330" s="18">
        <v>2285696</v>
      </c>
      <c r="I330" s="18">
        <v>0</v>
      </c>
      <c r="J330" s="18">
        <v>795423</v>
      </c>
      <c r="K330" s="18">
        <v>22857</v>
      </c>
      <c r="L330" s="18">
        <v>32574</v>
      </c>
      <c r="M330" s="18">
        <v>0</v>
      </c>
      <c r="N330" s="20">
        <v>3113693</v>
      </c>
    </row>
    <row r="331" spans="1:14" x14ac:dyDescent="0.2">
      <c r="A331" s="11" t="s">
        <v>24</v>
      </c>
      <c r="B331" s="12"/>
      <c r="C331" s="13">
        <f>SUM(C328:C330)</f>
        <v>625</v>
      </c>
      <c r="D331" s="14">
        <f>SUM(D328:D330)</f>
        <v>0</v>
      </c>
      <c r="E331" s="14">
        <f>SUM(E328:E330)</f>
        <v>9.9704999999999995</v>
      </c>
      <c r="F331" s="13">
        <f>SUM(F328:F330)</f>
        <v>0</v>
      </c>
      <c r="G331" s="13">
        <f>SUM(G328:G330)</f>
        <v>3065210</v>
      </c>
      <c r="H331" s="13">
        <f>SUM(H328:H330)</f>
        <v>3065210</v>
      </c>
      <c r="I331" s="13">
        <f>SUM(I328:I330)</f>
        <v>0</v>
      </c>
      <c r="J331" s="13">
        <f>SUM(J328:J330)</f>
        <v>1066694</v>
      </c>
      <c r="K331" s="13">
        <f>SUM(K328:K330)</f>
        <v>30652</v>
      </c>
      <c r="L331" s="13">
        <f>SUM(L328:L330)</f>
        <v>39412</v>
      </c>
      <c r="M331" s="13">
        <f>SUM(M328:M330)</f>
        <v>0</v>
      </c>
      <c r="N331" s="15">
        <f>SUM(N328:N330)</f>
        <v>4171316</v>
      </c>
    </row>
    <row r="332" spans="1:14" x14ac:dyDescent="0.2">
      <c r="A332" s="11" t="s">
        <v>179</v>
      </c>
      <c r="B332" s="12"/>
      <c r="C332" s="13"/>
      <c r="D332" s="14"/>
      <c r="E332" s="14"/>
      <c r="F332" s="13"/>
      <c r="G332" s="13"/>
      <c r="H332" s="13"/>
      <c r="I332" s="13"/>
      <c r="J332" s="13"/>
      <c r="K332" s="13"/>
      <c r="L332" s="13"/>
      <c r="M332" s="13"/>
      <c r="N332" s="15"/>
    </row>
    <row r="333" spans="1:14" x14ac:dyDescent="0.2">
      <c r="A333" s="16" t="s">
        <v>180</v>
      </c>
      <c r="B333" s="17"/>
      <c r="C333" s="18">
        <v>37</v>
      </c>
      <c r="D333" s="19">
        <v>3.3513999999999999</v>
      </c>
      <c r="E333" s="19">
        <v>1.2131000000000001</v>
      </c>
      <c r="F333" s="18">
        <v>1826687</v>
      </c>
      <c r="G333" s="18">
        <v>351178</v>
      </c>
      <c r="H333" s="18">
        <v>2177865</v>
      </c>
      <c r="I333" s="18">
        <v>0</v>
      </c>
      <c r="J333" s="18">
        <v>757898</v>
      </c>
      <c r="K333" s="18">
        <v>21779</v>
      </c>
      <c r="L333" s="18">
        <v>17501</v>
      </c>
      <c r="M333" s="18">
        <v>0</v>
      </c>
      <c r="N333" s="20">
        <v>2953264</v>
      </c>
    </row>
    <row r="334" spans="1:14" x14ac:dyDescent="0.2">
      <c r="A334" s="16" t="s">
        <v>313</v>
      </c>
      <c r="B334" s="17"/>
      <c r="C334" s="18">
        <v>3</v>
      </c>
      <c r="D334" s="19">
        <v>0.12</v>
      </c>
      <c r="E334" s="19">
        <v>9.8400000000000001E-2</v>
      </c>
      <c r="F334" s="18">
        <v>65406</v>
      </c>
      <c r="G334" s="18">
        <v>28486</v>
      </c>
      <c r="H334" s="18">
        <v>93892</v>
      </c>
      <c r="I334" s="18">
        <v>0</v>
      </c>
      <c r="J334" s="18">
        <v>32674</v>
      </c>
      <c r="K334" s="18">
        <v>939</v>
      </c>
      <c r="L334" s="18">
        <v>1080</v>
      </c>
      <c r="M334" s="18">
        <v>0</v>
      </c>
      <c r="N334" s="20">
        <v>127646</v>
      </c>
    </row>
    <row r="335" spans="1:14" x14ac:dyDescent="0.2">
      <c r="A335" s="11" t="s">
        <v>24</v>
      </c>
      <c r="B335" s="12"/>
      <c r="C335" s="13">
        <f>SUM(C333:C334)</f>
        <v>40</v>
      </c>
      <c r="D335" s="14">
        <f>SUM(D333:D334)</f>
        <v>3.4714</v>
      </c>
      <c r="E335" s="14">
        <f>SUM(E333:E334)</f>
        <v>1.3115000000000001</v>
      </c>
      <c r="F335" s="13">
        <f>SUM(F333:F334)</f>
        <v>1892093</v>
      </c>
      <c r="G335" s="13">
        <f>SUM(G333:G334)</f>
        <v>379664</v>
      </c>
      <c r="H335" s="13">
        <f>SUM(H333:H334)</f>
        <v>2271757</v>
      </c>
      <c r="I335" s="13">
        <f>SUM(I333:I334)</f>
        <v>0</v>
      </c>
      <c r="J335" s="13">
        <f>SUM(J333:J334)</f>
        <v>790572</v>
      </c>
      <c r="K335" s="13">
        <f>SUM(K333:K334)</f>
        <v>22718</v>
      </c>
      <c r="L335" s="13">
        <f>SUM(L333:L334)</f>
        <v>18581</v>
      </c>
      <c r="M335" s="13">
        <f>SUM(M333:M334)</f>
        <v>0</v>
      </c>
      <c r="N335" s="15">
        <f>SUM(N333:N334)</f>
        <v>3080910</v>
      </c>
    </row>
    <row r="336" spans="1:14" x14ac:dyDescent="0.2">
      <c r="A336" s="11" t="s">
        <v>277</v>
      </c>
      <c r="B336" s="12"/>
      <c r="C336" s="13"/>
      <c r="D336" s="14"/>
      <c r="E336" s="14"/>
      <c r="F336" s="13"/>
      <c r="G336" s="13"/>
      <c r="H336" s="13"/>
      <c r="I336" s="13"/>
      <c r="J336" s="13"/>
      <c r="K336" s="13"/>
      <c r="L336" s="13"/>
      <c r="M336" s="13"/>
      <c r="N336" s="15"/>
    </row>
    <row r="337" spans="1:14" x14ac:dyDescent="0.2">
      <c r="A337" s="16" t="s">
        <v>278</v>
      </c>
      <c r="B337" s="17"/>
      <c r="C337" s="18">
        <v>0</v>
      </c>
      <c r="D337" s="19">
        <v>3.794</v>
      </c>
      <c r="E337" s="19">
        <v>0.84550000000000003</v>
      </c>
      <c r="F337" s="18">
        <v>2478674</v>
      </c>
      <c r="G337" s="18">
        <v>269808</v>
      </c>
      <c r="H337" s="18">
        <v>2748482</v>
      </c>
      <c r="I337" s="18">
        <v>0</v>
      </c>
      <c r="J337" s="18">
        <v>956472</v>
      </c>
      <c r="K337" s="18">
        <v>27485</v>
      </c>
      <c r="L337" s="18">
        <v>30597</v>
      </c>
      <c r="M337" s="18">
        <v>0</v>
      </c>
      <c r="N337" s="20">
        <v>3735551</v>
      </c>
    </row>
    <row r="338" spans="1:14" x14ac:dyDescent="0.2">
      <c r="A338" s="11" t="s">
        <v>24</v>
      </c>
      <c r="B338" s="12"/>
      <c r="C338" s="13">
        <f>SUM(C337:C337)</f>
        <v>0</v>
      </c>
      <c r="D338" s="14">
        <f>SUM(D337:D337)</f>
        <v>3.794</v>
      </c>
      <c r="E338" s="14">
        <f>SUM(E337:E337)</f>
        <v>0.84550000000000003</v>
      </c>
      <c r="F338" s="13">
        <f>SUM(F337:F337)</f>
        <v>2478674</v>
      </c>
      <c r="G338" s="13">
        <f>SUM(G337:G337)</f>
        <v>269808</v>
      </c>
      <c r="H338" s="13">
        <f>SUM(H337:H337)</f>
        <v>2748482</v>
      </c>
      <c r="I338" s="13">
        <f>SUM(I337:I337)</f>
        <v>0</v>
      </c>
      <c r="J338" s="13">
        <f>SUM(J337:J337)</f>
        <v>956472</v>
      </c>
      <c r="K338" s="13">
        <f>SUM(K337:K337)</f>
        <v>27485</v>
      </c>
      <c r="L338" s="13">
        <f>SUM(L337:L337)</f>
        <v>30597</v>
      </c>
      <c r="M338" s="13">
        <f>SUM(M337:M337)</f>
        <v>0</v>
      </c>
      <c r="N338" s="15">
        <f>SUM(N337:N337)</f>
        <v>3735551</v>
      </c>
    </row>
    <row r="339" spans="1:14" x14ac:dyDescent="0.2">
      <c r="A339" s="6" t="s">
        <v>330</v>
      </c>
      <c r="B339" s="7"/>
      <c r="C339" s="8">
        <f>C326+C331+C335+C338</f>
        <v>665</v>
      </c>
      <c r="D339" s="9">
        <f>D326+D331+D335+D338</f>
        <v>34.7699</v>
      </c>
      <c r="E339" s="9">
        <f>E326+E331+E335+E338</f>
        <v>18.477499999999999</v>
      </c>
      <c r="F339" s="8">
        <f>F326+F331+F335+F338</f>
        <v>22835957</v>
      </c>
      <c r="G339" s="8">
        <f>G326+G331+G335+G338</f>
        <v>6072611</v>
      </c>
      <c r="H339" s="8">
        <f>H326+H331+H335+H338</f>
        <v>28908568</v>
      </c>
      <c r="I339" s="8">
        <f>I326+I331+I335+I338</f>
        <v>520464</v>
      </c>
      <c r="J339" s="8">
        <f>J326+J331+J335+J338</f>
        <v>10236100</v>
      </c>
      <c r="K339" s="8">
        <f>K326+K331+K335+K338</f>
        <v>289086</v>
      </c>
      <c r="L339" s="8">
        <f>L326+L331+L335+L338</f>
        <v>293190</v>
      </c>
      <c r="M339" s="8">
        <f>M326+M331+M335+M338</f>
        <v>6891938</v>
      </c>
      <c r="N339" s="10">
        <f>N326+N331+N335+N338</f>
        <v>46850260</v>
      </c>
    </row>
    <row r="340" spans="1:14" x14ac:dyDescent="0.2">
      <c r="A340" s="16"/>
      <c r="B340" s="17"/>
      <c r="C340" s="18"/>
      <c r="D340" s="19"/>
      <c r="E340" s="19"/>
      <c r="F340" s="18"/>
      <c r="G340" s="18"/>
      <c r="H340" s="18"/>
      <c r="I340" s="18"/>
      <c r="J340" s="18"/>
      <c r="K340" s="18"/>
      <c r="L340" s="18"/>
      <c r="M340" s="18"/>
      <c r="N340" s="20"/>
    </row>
    <row r="341" spans="1:14" x14ac:dyDescent="0.2">
      <c r="A341" s="6" t="s">
        <v>331</v>
      </c>
      <c r="B341" s="7"/>
      <c r="C341" s="8"/>
      <c r="D341" s="9"/>
      <c r="E341" s="9"/>
      <c r="F341" s="8"/>
      <c r="G341" s="8"/>
      <c r="H341" s="8"/>
      <c r="I341" s="8"/>
      <c r="J341" s="8"/>
      <c r="K341" s="8"/>
      <c r="L341" s="8"/>
      <c r="M341" s="8"/>
      <c r="N341" s="10"/>
    </row>
    <row r="342" spans="1:14" x14ac:dyDescent="0.2">
      <c r="A342" s="6" t="s">
        <v>332</v>
      </c>
      <c r="B342" s="7" t="s">
        <v>6</v>
      </c>
      <c r="C342" s="8" t="s">
        <v>7</v>
      </c>
      <c r="D342" s="9" t="s">
        <v>8</v>
      </c>
      <c r="E342" s="9" t="s">
        <v>9</v>
      </c>
      <c r="F342" s="8" t="s">
        <v>10</v>
      </c>
      <c r="G342" s="8" t="s">
        <v>11</v>
      </c>
      <c r="H342" s="8" t="s">
        <v>12</v>
      </c>
      <c r="I342" s="8" t="s">
        <v>13</v>
      </c>
      <c r="J342" s="8" t="s">
        <v>14</v>
      </c>
      <c r="K342" s="8" t="s">
        <v>15</v>
      </c>
      <c r="L342" s="8" t="s">
        <v>16</v>
      </c>
      <c r="M342" s="8" t="s">
        <v>17</v>
      </c>
      <c r="N342" s="10" t="s">
        <v>18</v>
      </c>
    </row>
    <row r="343" spans="1:14" x14ac:dyDescent="0.2">
      <c r="A343" s="11" t="s">
        <v>273</v>
      </c>
      <c r="B343" s="12"/>
      <c r="C343" s="13"/>
      <c r="D343" s="14"/>
      <c r="E343" s="14"/>
      <c r="F343" s="13"/>
      <c r="G343" s="13"/>
      <c r="H343" s="13"/>
      <c r="I343" s="13"/>
      <c r="J343" s="13"/>
      <c r="K343" s="13"/>
      <c r="L343" s="13"/>
      <c r="M343" s="13"/>
      <c r="N343" s="15"/>
    </row>
    <row r="344" spans="1:14" x14ac:dyDescent="0.2">
      <c r="A344" s="16" t="s">
        <v>36</v>
      </c>
      <c r="B344" s="17"/>
      <c r="C344" s="18">
        <v>0</v>
      </c>
      <c r="D344" s="19">
        <v>-1.03</v>
      </c>
      <c r="E344" s="19">
        <v>0</v>
      </c>
      <c r="F344" s="18">
        <v>-515295</v>
      </c>
      <c r="G344" s="18">
        <v>0</v>
      </c>
      <c r="H344" s="18">
        <v>-515295</v>
      </c>
      <c r="I344" s="18">
        <v>0</v>
      </c>
      <c r="J344" s="18">
        <v>-179323</v>
      </c>
      <c r="K344" s="18">
        <v>-5153</v>
      </c>
      <c r="L344" s="18">
        <v>0</v>
      </c>
      <c r="M344" s="18">
        <v>0</v>
      </c>
      <c r="N344" s="20">
        <v>-694618</v>
      </c>
    </row>
    <row r="345" spans="1:14" x14ac:dyDescent="0.2">
      <c r="A345" s="16" t="s">
        <v>37</v>
      </c>
      <c r="B345" s="17"/>
      <c r="C345" s="18">
        <v>0</v>
      </c>
      <c r="D345" s="19">
        <v>0</v>
      </c>
      <c r="E345" s="19">
        <v>0</v>
      </c>
      <c r="F345" s="18">
        <v>0</v>
      </c>
      <c r="G345" s="18">
        <v>0</v>
      </c>
      <c r="H345" s="18">
        <v>0</v>
      </c>
      <c r="I345" s="18">
        <v>515295</v>
      </c>
      <c r="J345" s="18">
        <v>174170</v>
      </c>
      <c r="K345" s="18">
        <v>0</v>
      </c>
      <c r="L345" s="18">
        <v>0</v>
      </c>
      <c r="M345" s="18">
        <v>0</v>
      </c>
      <c r="N345" s="20">
        <v>689465</v>
      </c>
    </row>
    <row r="346" spans="1:14" x14ac:dyDescent="0.2">
      <c r="A346" s="16" t="s">
        <v>30</v>
      </c>
      <c r="B346" s="17">
        <v>7</v>
      </c>
      <c r="C346" s="18">
        <v>0</v>
      </c>
      <c r="D346" s="19">
        <v>0</v>
      </c>
      <c r="E346" s="19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16450</v>
      </c>
      <c r="N346" s="20">
        <v>16450</v>
      </c>
    </row>
    <row r="347" spans="1:14" x14ac:dyDescent="0.2">
      <c r="A347" s="16" t="s">
        <v>20</v>
      </c>
      <c r="B347" s="17">
        <v>8</v>
      </c>
      <c r="C347" s="18">
        <v>0</v>
      </c>
      <c r="D347" s="19">
        <v>0</v>
      </c>
      <c r="E347" s="19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5133000</v>
      </c>
      <c r="N347" s="20">
        <v>5133000</v>
      </c>
    </row>
    <row r="348" spans="1:14" x14ac:dyDescent="0.2">
      <c r="A348" s="16" t="s">
        <v>21</v>
      </c>
      <c r="B348" s="17">
        <v>544</v>
      </c>
      <c r="C348" s="18">
        <v>0</v>
      </c>
      <c r="D348" s="19">
        <v>0</v>
      </c>
      <c r="E348" s="19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3070305</v>
      </c>
      <c r="N348" s="20">
        <v>3070305</v>
      </c>
    </row>
    <row r="349" spans="1:14" x14ac:dyDescent="0.2">
      <c r="A349" s="16" t="s">
        <v>282</v>
      </c>
      <c r="B349" s="17">
        <v>98045</v>
      </c>
      <c r="C349" s="18">
        <v>0</v>
      </c>
      <c r="D349" s="19">
        <v>0</v>
      </c>
      <c r="E349" s="19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74400</v>
      </c>
      <c r="N349" s="20">
        <v>74400</v>
      </c>
    </row>
    <row r="350" spans="1:14" x14ac:dyDescent="0.2">
      <c r="A350" s="16" t="s">
        <v>23</v>
      </c>
      <c r="B350" s="17"/>
      <c r="C350" s="18">
        <v>0</v>
      </c>
      <c r="D350" s="19">
        <v>0</v>
      </c>
      <c r="E350" s="19">
        <v>3.21</v>
      </c>
      <c r="F350" s="18">
        <v>0</v>
      </c>
      <c r="G350" s="18">
        <v>1364378</v>
      </c>
      <c r="H350" s="18">
        <v>1364378</v>
      </c>
      <c r="I350" s="18">
        <v>0</v>
      </c>
      <c r="J350" s="18">
        <v>474804</v>
      </c>
      <c r="K350" s="18">
        <v>13644</v>
      </c>
      <c r="L350" s="18">
        <v>0</v>
      </c>
      <c r="M350" s="18">
        <v>0</v>
      </c>
      <c r="N350" s="20">
        <v>1839182</v>
      </c>
    </row>
    <row r="351" spans="1:14" x14ac:dyDescent="0.2">
      <c r="A351" s="16" t="s">
        <v>64</v>
      </c>
      <c r="B351" s="17"/>
      <c r="C351" s="18">
        <v>0</v>
      </c>
      <c r="D351" s="19">
        <v>40.190399999999997</v>
      </c>
      <c r="E351" s="19">
        <v>9.11</v>
      </c>
      <c r="F351" s="18">
        <v>26533921</v>
      </c>
      <c r="G351" s="18">
        <v>2907149</v>
      </c>
      <c r="H351" s="18">
        <v>29441070</v>
      </c>
      <c r="I351" s="18">
        <v>0</v>
      </c>
      <c r="J351" s="18">
        <v>10245491</v>
      </c>
      <c r="K351" s="18">
        <v>294410</v>
      </c>
      <c r="L351" s="18">
        <v>3059869</v>
      </c>
      <c r="M351" s="18">
        <v>0</v>
      </c>
      <c r="N351" s="20">
        <v>42746430</v>
      </c>
    </row>
    <row r="352" spans="1:14" x14ac:dyDescent="0.2">
      <c r="A352" s="16" t="s">
        <v>83</v>
      </c>
      <c r="B352" s="17"/>
      <c r="C352" s="18">
        <v>0</v>
      </c>
      <c r="D352" s="19">
        <v>0</v>
      </c>
      <c r="E352" s="19">
        <v>0</v>
      </c>
      <c r="F352" s="18">
        <v>216000</v>
      </c>
      <c r="G352" s="18">
        <v>0</v>
      </c>
      <c r="H352" s="18">
        <v>216000</v>
      </c>
      <c r="I352" s="18">
        <v>0</v>
      </c>
      <c r="J352" s="18">
        <v>75168</v>
      </c>
      <c r="K352" s="18">
        <v>2160</v>
      </c>
      <c r="L352" s="18">
        <v>31500</v>
      </c>
      <c r="M352" s="18">
        <v>0</v>
      </c>
      <c r="N352" s="20">
        <v>322668</v>
      </c>
    </row>
    <row r="353" spans="1:14" x14ac:dyDescent="0.2">
      <c r="A353" s="11" t="s">
        <v>24</v>
      </c>
      <c r="B353" s="12"/>
      <c r="C353" s="13">
        <f>SUM(C344:C352)</f>
        <v>0</v>
      </c>
      <c r="D353" s="14">
        <f>SUM(D344:D352)</f>
        <v>39.160399999999996</v>
      </c>
      <c r="E353" s="14">
        <f>SUM(E344:E352)</f>
        <v>12.32</v>
      </c>
      <c r="F353" s="13">
        <f>SUM(F344:F352)</f>
        <v>26234626</v>
      </c>
      <c r="G353" s="13">
        <f>SUM(G344:G352)</f>
        <v>4271527</v>
      </c>
      <c r="H353" s="13">
        <f>SUM(H344:H352)</f>
        <v>30506153</v>
      </c>
      <c r="I353" s="13">
        <f>SUM(I344:I352)</f>
        <v>515295</v>
      </c>
      <c r="J353" s="13">
        <f>SUM(J344:J352)</f>
        <v>10790310</v>
      </c>
      <c r="K353" s="13">
        <f>SUM(K344:K352)</f>
        <v>305061</v>
      </c>
      <c r="L353" s="13">
        <f>SUM(L344:L352)</f>
        <v>3091369</v>
      </c>
      <c r="M353" s="13">
        <f>SUM(M344:M352)</f>
        <v>8294155</v>
      </c>
      <c r="N353" s="15">
        <f>SUM(N344:N352)</f>
        <v>53197282</v>
      </c>
    </row>
    <row r="354" spans="1:14" x14ac:dyDescent="0.2">
      <c r="A354" s="11" t="s">
        <v>25</v>
      </c>
      <c r="B354" s="12"/>
      <c r="C354" s="13"/>
      <c r="D354" s="14"/>
      <c r="E354" s="14"/>
      <c r="F354" s="13"/>
      <c r="G354" s="13"/>
      <c r="H354" s="13"/>
      <c r="I354" s="13"/>
      <c r="J354" s="13"/>
      <c r="K354" s="13"/>
      <c r="L354" s="13"/>
      <c r="M354" s="13"/>
      <c r="N354" s="15"/>
    </row>
    <row r="355" spans="1:14" x14ac:dyDescent="0.2">
      <c r="A355" s="16" t="s">
        <v>49</v>
      </c>
      <c r="B355" s="17"/>
      <c r="C355" s="18">
        <v>123</v>
      </c>
      <c r="D355" s="19">
        <v>0</v>
      </c>
      <c r="E355" s="19">
        <v>4.3369999999999997</v>
      </c>
      <c r="F355" s="18">
        <v>0</v>
      </c>
      <c r="G355" s="18">
        <v>1333315</v>
      </c>
      <c r="H355" s="18">
        <v>1333315</v>
      </c>
      <c r="I355" s="18">
        <v>0</v>
      </c>
      <c r="J355" s="18">
        <v>463993</v>
      </c>
      <c r="K355" s="18">
        <v>13333</v>
      </c>
      <c r="L355" s="18">
        <v>12300</v>
      </c>
      <c r="M355" s="18">
        <v>0</v>
      </c>
      <c r="N355" s="20">
        <v>1809608</v>
      </c>
    </row>
    <row r="356" spans="1:14" x14ac:dyDescent="0.2">
      <c r="A356" s="16" t="s">
        <v>124</v>
      </c>
      <c r="B356" s="17"/>
      <c r="C356" s="18">
        <v>69</v>
      </c>
      <c r="D356" s="19">
        <v>0</v>
      </c>
      <c r="E356" s="19">
        <v>2.2698</v>
      </c>
      <c r="F356" s="18">
        <v>0</v>
      </c>
      <c r="G356" s="18">
        <v>697800</v>
      </c>
      <c r="H356" s="18">
        <v>697800</v>
      </c>
      <c r="I356" s="18">
        <v>0</v>
      </c>
      <c r="J356" s="18">
        <v>242834</v>
      </c>
      <c r="K356" s="18">
        <v>6978</v>
      </c>
      <c r="L356" s="18">
        <v>6900</v>
      </c>
      <c r="M356" s="18">
        <v>0</v>
      </c>
      <c r="N356" s="20">
        <v>947534</v>
      </c>
    </row>
    <row r="357" spans="1:14" x14ac:dyDescent="0.2">
      <c r="A357" s="16" t="s">
        <v>126</v>
      </c>
      <c r="B357" s="17"/>
      <c r="C357" s="18">
        <v>35</v>
      </c>
      <c r="D357" s="19">
        <v>0</v>
      </c>
      <c r="E357" s="19">
        <v>0.91790000000000005</v>
      </c>
      <c r="F357" s="18">
        <v>0</v>
      </c>
      <c r="G357" s="18">
        <v>282188</v>
      </c>
      <c r="H357" s="18">
        <v>282188</v>
      </c>
      <c r="I357" s="18">
        <v>0</v>
      </c>
      <c r="J357" s="18">
        <v>98202</v>
      </c>
      <c r="K357" s="18">
        <v>2822</v>
      </c>
      <c r="L357" s="18">
        <v>2135</v>
      </c>
      <c r="M357" s="18">
        <v>0</v>
      </c>
      <c r="N357" s="20">
        <v>382525</v>
      </c>
    </row>
    <row r="358" spans="1:14" x14ac:dyDescent="0.2">
      <c r="A358" s="16" t="s">
        <v>333</v>
      </c>
      <c r="B358" s="17"/>
      <c r="C358" s="18">
        <v>20</v>
      </c>
      <c r="D358" s="19">
        <v>0</v>
      </c>
      <c r="E358" s="19">
        <v>0.37430000000000002</v>
      </c>
      <c r="F358" s="18">
        <v>0</v>
      </c>
      <c r="G358" s="18">
        <v>115070</v>
      </c>
      <c r="H358" s="18">
        <v>115070</v>
      </c>
      <c r="I358" s="18">
        <v>0</v>
      </c>
      <c r="J358" s="18">
        <v>40044</v>
      </c>
      <c r="K358" s="18">
        <v>1151</v>
      </c>
      <c r="L358" s="18">
        <v>820</v>
      </c>
      <c r="M358" s="18">
        <v>0</v>
      </c>
      <c r="N358" s="20">
        <v>155934</v>
      </c>
    </row>
    <row r="359" spans="1:14" x14ac:dyDescent="0.2">
      <c r="A359" s="16" t="s">
        <v>176</v>
      </c>
      <c r="B359" s="17"/>
      <c r="C359" s="18">
        <v>114</v>
      </c>
      <c r="D359" s="19">
        <v>0</v>
      </c>
      <c r="E359" s="19">
        <v>2.2206000000000001</v>
      </c>
      <c r="F359" s="18">
        <v>0</v>
      </c>
      <c r="G359" s="18">
        <v>682675</v>
      </c>
      <c r="H359" s="18">
        <v>682675</v>
      </c>
      <c r="I359" s="18">
        <v>0</v>
      </c>
      <c r="J359" s="18">
        <v>237571</v>
      </c>
      <c r="K359" s="18">
        <v>6827</v>
      </c>
      <c r="L359" s="18">
        <v>6954</v>
      </c>
      <c r="M359" s="18">
        <v>0</v>
      </c>
      <c r="N359" s="20">
        <v>927200</v>
      </c>
    </row>
    <row r="360" spans="1:14" x14ac:dyDescent="0.2">
      <c r="A360" s="11" t="s">
        <v>24</v>
      </c>
      <c r="B360" s="12"/>
      <c r="C360" s="13">
        <f>SUM(C355:C359)</f>
        <v>361</v>
      </c>
      <c r="D360" s="14">
        <f>SUM(D355:D359)</f>
        <v>0</v>
      </c>
      <c r="E360" s="14">
        <f>SUM(E355:E359)</f>
        <v>10.1196</v>
      </c>
      <c r="F360" s="13">
        <f>SUM(F355:F359)</f>
        <v>0</v>
      </c>
      <c r="G360" s="13">
        <f>SUM(G355:G359)</f>
        <v>3111048</v>
      </c>
      <c r="H360" s="13">
        <f>SUM(H355:H359)</f>
        <v>3111048</v>
      </c>
      <c r="I360" s="13">
        <f>SUM(I355:I359)</f>
        <v>0</v>
      </c>
      <c r="J360" s="13">
        <f>SUM(J355:J359)</f>
        <v>1082644</v>
      </c>
      <c r="K360" s="13">
        <f>SUM(K355:K359)</f>
        <v>31111</v>
      </c>
      <c r="L360" s="13">
        <f>SUM(L355:L359)</f>
        <v>29109</v>
      </c>
      <c r="M360" s="13">
        <f>SUM(M355:M359)</f>
        <v>0</v>
      </c>
      <c r="N360" s="15">
        <f>SUM(N355:N359)</f>
        <v>4222801</v>
      </c>
    </row>
    <row r="361" spans="1:14" x14ac:dyDescent="0.2">
      <c r="A361" s="11" t="s">
        <v>179</v>
      </c>
      <c r="B361" s="12"/>
      <c r="C361" s="13"/>
      <c r="D361" s="14"/>
      <c r="E361" s="14"/>
      <c r="F361" s="13"/>
      <c r="G361" s="13"/>
      <c r="H361" s="13"/>
      <c r="I361" s="13"/>
      <c r="J361" s="13"/>
      <c r="K361" s="13"/>
      <c r="L361" s="13"/>
      <c r="M361" s="13"/>
      <c r="N361" s="15"/>
    </row>
    <row r="362" spans="1:14" x14ac:dyDescent="0.2">
      <c r="A362" s="16" t="s">
        <v>297</v>
      </c>
      <c r="B362" s="17"/>
      <c r="C362" s="18">
        <v>195</v>
      </c>
      <c r="D362" s="19">
        <v>10.8093</v>
      </c>
      <c r="E362" s="19">
        <v>6.3933999999999997</v>
      </c>
      <c r="F362" s="18">
        <v>5891631</v>
      </c>
      <c r="G362" s="18">
        <v>1850813</v>
      </c>
      <c r="H362" s="18">
        <v>7742444</v>
      </c>
      <c r="I362" s="18">
        <v>0</v>
      </c>
      <c r="J362" s="18">
        <v>2694370</v>
      </c>
      <c r="K362" s="18">
        <v>77424</v>
      </c>
      <c r="L362" s="18">
        <v>92235</v>
      </c>
      <c r="M362" s="18">
        <v>0</v>
      </c>
      <c r="N362" s="20">
        <v>10529049</v>
      </c>
    </row>
    <row r="363" spans="1:14" x14ac:dyDescent="0.2">
      <c r="A363" s="11" t="s">
        <v>24</v>
      </c>
      <c r="B363" s="12"/>
      <c r="C363" s="13">
        <f>SUM(C362:C362)</f>
        <v>195</v>
      </c>
      <c r="D363" s="14">
        <f>SUM(D362:D362)</f>
        <v>10.8093</v>
      </c>
      <c r="E363" s="14">
        <f>SUM(E362:E362)</f>
        <v>6.3933999999999997</v>
      </c>
      <c r="F363" s="13">
        <f>SUM(F362:F362)</f>
        <v>5891631</v>
      </c>
      <c r="G363" s="13">
        <f>SUM(G362:G362)</f>
        <v>1850813</v>
      </c>
      <c r="H363" s="13">
        <f>SUM(H362:H362)</f>
        <v>7742444</v>
      </c>
      <c r="I363" s="13">
        <f>SUM(I362:I362)</f>
        <v>0</v>
      </c>
      <c r="J363" s="13">
        <f>SUM(J362:J362)</f>
        <v>2694370</v>
      </c>
      <c r="K363" s="13">
        <f>SUM(K362:K362)</f>
        <v>77424</v>
      </c>
      <c r="L363" s="13">
        <f>SUM(L362:L362)</f>
        <v>92235</v>
      </c>
      <c r="M363" s="13">
        <f>SUM(M362:M362)</f>
        <v>0</v>
      </c>
      <c r="N363" s="15">
        <f>SUM(N362:N362)</f>
        <v>10529049</v>
      </c>
    </row>
    <row r="364" spans="1:14" x14ac:dyDescent="0.2">
      <c r="A364" s="6" t="s">
        <v>334</v>
      </c>
      <c r="B364" s="7"/>
      <c r="C364" s="8">
        <f>C353+C360+C363</f>
        <v>556</v>
      </c>
      <c r="D364" s="9">
        <f>D353+D360+D363</f>
        <v>49.969699999999996</v>
      </c>
      <c r="E364" s="9">
        <f>E353+E360+E363</f>
        <v>28.832999999999998</v>
      </c>
      <c r="F364" s="8">
        <f>F353+F360+F363</f>
        <v>32126257</v>
      </c>
      <c r="G364" s="8">
        <f>G353+G360+G363</f>
        <v>9233388</v>
      </c>
      <c r="H364" s="8">
        <f>H353+H360+H363</f>
        <v>41359645</v>
      </c>
      <c r="I364" s="8">
        <f>I353+I360+I363</f>
        <v>515295</v>
      </c>
      <c r="J364" s="8">
        <f>J353+J360+J363</f>
        <v>14567324</v>
      </c>
      <c r="K364" s="8">
        <f>K353+K360+K363</f>
        <v>413596</v>
      </c>
      <c r="L364" s="8">
        <f>L353+L360+L363</f>
        <v>3212713</v>
      </c>
      <c r="M364" s="8">
        <f>M353+M360+M363</f>
        <v>8294155</v>
      </c>
      <c r="N364" s="10">
        <f>N353+N360+N363</f>
        <v>67949132</v>
      </c>
    </row>
    <row r="365" spans="1:14" x14ac:dyDescent="0.2">
      <c r="A365" s="16"/>
      <c r="B365" s="17"/>
      <c r="C365" s="18"/>
      <c r="D365" s="19"/>
      <c r="E365" s="19"/>
      <c r="F365" s="18"/>
      <c r="G365" s="18"/>
      <c r="H365" s="18"/>
      <c r="I365" s="18"/>
      <c r="J365" s="18"/>
      <c r="K365" s="18"/>
      <c r="L365" s="18"/>
      <c r="M365" s="18"/>
      <c r="N365" s="20"/>
    </row>
    <row r="366" spans="1:14" x14ac:dyDescent="0.2">
      <c r="A366" s="6" t="s">
        <v>335</v>
      </c>
      <c r="B366" s="7"/>
      <c r="C366" s="8"/>
      <c r="D366" s="9"/>
      <c r="E366" s="9"/>
      <c r="F366" s="8"/>
      <c r="G366" s="8"/>
      <c r="H366" s="8"/>
      <c r="I366" s="8"/>
      <c r="J366" s="8"/>
      <c r="K366" s="8"/>
      <c r="L366" s="8"/>
      <c r="M366" s="8"/>
      <c r="N366" s="10"/>
    </row>
    <row r="367" spans="1:14" x14ac:dyDescent="0.2">
      <c r="A367" s="6" t="s">
        <v>336</v>
      </c>
      <c r="B367" s="7" t="s">
        <v>6</v>
      </c>
      <c r="C367" s="8" t="s">
        <v>7</v>
      </c>
      <c r="D367" s="9" t="s">
        <v>8</v>
      </c>
      <c r="E367" s="9" t="s">
        <v>9</v>
      </c>
      <c r="F367" s="8" t="s">
        <v>10</v>
      </c>
      <c r="G367" s="8" t="s">
        <v>11</v>
      </c>
      <c r="H367" s="8" t="s">
        <v>12</v>
      </c>
      <c r="I367" s="8" t="s">
        <v>13</v>
      </c>
      <c r="J367" s="8" t="s">
        <v>14</v>
      </c>
      <c r="K367" s="8" t="s">
        <v>15</v>
      </c>
      <c r="L367" s="8" t="s">
        <v>16</v>
      </c>
      <c r="M367" s="8" t="s">
        <v>17</v>
      </c>
      <c r="N367" s="10" t="s">
        <v>18</v>
      </c>
    </row>
    <row r="368" spans="1:14" x14ac:dyDescent="0.2">
      <c r="A368" s="11" t="s">
        <v>273</v>
      </c>
      <c r="B368" s="12"/>
      <c r="C368" s="13"/>
      <c r="D368" s="14"/>
      <c r="E368" s="14"/>
      <c r="F368" s="13"/>
      <c r="G368" s="13"/>
      <c r="H368" s="13"/>
      <c r="I368" s="13"/>
      <c r="J368" s="13"/>
      <c r="K368" s="13"/>
      <c r="L368" s="13"/>
      <c r="M368" s="13"/>
      <c r="N368" s="15"/>
    </row>
    <row r="369" spans="1:14" x14ac:dyDescent="0.2">
      <c r="A369" s="16" t="s">
        <v>87</v>
      </c>
      <c r="B369" s="17"/>
      <c r="C369" s="18">
        <v>0</v>
      </c>
      <c r="D369" s="19">
        <v>0.6</v>
      </c>
      <c r="E369" s="19">
        <v>0</v>
      </c>
      <c r="F369" s="18">
        <v>277636</v>
      </c>
      <c r="G369" s="18">
        <v>0</v>
      </c>
      <c r="H369" s="18">
        <v>277636</v>
      </c>
      <c r="I369" s="18">
        <v>0</v>
      </c>
      <c r="J369" s="18">
        <v>96617</v>
      </c>
      <c r="K369" s="18">
        <v>2776</v>
      </c>
      <c r="L369" s="18">
        <v>0</v>
      </c>
      <c r="M369" s="18">
        <v>0</v>
      </c>
      <c r="N369" s="20">
        <v>374253</v>
      </c>
    </row>
    <row r="370" spans="1:14" x14ac:dyDescent="0.2">
      <c r="A370" s="16" t="s">
        <v>36</v>
      </c>
      <c r="B370" s="17"/>
      <c r="C370" s="18">
        <v>0</v>
      </c>
      <c r="D370" s="19">
        <v>-0.87</v>
      </c>
      <c r="E370" s="19">
        <v>0</v>
      </c>
      <c r="F370" s="18">
        <v>-685356</v>
      </c>
      <c r="G370" s="18">
        <v>0</v>
      </c>
      <c r="H370" s="18">
        <v>-685356</v>
      </c>
      <c r="I370" s="18">
        <v>0</v>
      </c>
      <c r="J370" s="18">
        <v>-238504</v>
      </c>
      <c r="K370" s="18">
        <v>-6854</v>
      </c>
      <c r="L370" s="18">
        <v>0</v>
      </c>
      <c r="M370" s="18">
        <v>0</v>
      </c>
      <c r="N370" s="20">
        <v>-923860</v>
      </c>
    </row>
    <row r="371" spans="1:14" x14ac:dyDescent="0.2">
      <c r="A371" s="16" t="s">
        <v>168</v>
      </c>
      <c r="B371" s="17"/>
      <c r="C371" s="18">
        <v>0</v>
      </c>
      <c r="D371" s="19">
        <v>0</v>
      </c>
      <c r="E371" s="19">
        <v>0</v>
      </c>
      <c r="F371" s="18">
        <v>0</v>
      </c>
      <c r="G371" s="18">
        <v>0</v>
      </c>
      <c r="H371" s="18">
        <v>0</v>
      </c>
      <c r="I371" s="18">
        <v>79200</v>
      </c>
      <c r="J371" s="18">
        <v>26770</v>
      </c>
      <c r="K371" s="18">
        <v>0</v>
      </c>
      <c r="L371" s="18">
        <v>0</v>
      </c>
      <c r="M371" s="18">
        <v>0</v>
      </c>
      <c r="N371" s="20">
        <v>105970</v>
      </c>
    </row>
    <row r="372" spans="1:14" x14ac:dyDescent="0.2">
      <c r="A372" s="16" t="s">
        <v>37</v>
      </c>
      <c r="B372" s="17"/>
      <c r="C372" s="18">
        <v>0</v>
      </c>
      <c r="D372" s="19">
        <v>0</v>
      </c>
      <c r="E372" s="19">
        <v>0</v>
      </c>
      <c r="F372" s="18">
        <v>0</v>
      </c>
      <c r="G372" s="18">
        <v>0</v>
      </c>
      <c r="H372" s="18">
        <v>0</v>
      </c>
      <c r="I372" s="18">
        <v>685356</v>
      </c>
      <c r="J372" s="18">
        <v>231650</v>
      </c>
      <c r="K372" s="18">
        <v>0</v>
      </c>
      <c r="L372" s="18">
        <v>0</v>
      </c>
      <c r="M372" s="18">
        <v>0</v>
      </c>
      <c r="N372" s="20">
        <v>917006</v>
      </c>
    </row>
    <row r="373" spans="1:14" x14ac:dyDescent="0.2">
      <c r="A373" s="16" t="s">
        <v>88</v>
      </c>
      <c r="B373" s="17"/>
      <c r="C373" s="18">
        <v>0</v>
      </c>
      <c r="D373" s="19">
        <v>0</v>
      </c>
      <c r="E373" s="19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-1</v>
      </c>
      <c r="K373" s="18">
        <v>0</v>
      </c>
      <c r="L373" s="18">
        <v>0</v>
      </c>
      <c r="M373" s="18">
        <v>0</v>
      </c>
      <c r="N373" s="20">
        <v>-1</v>
      </c>
    </row>
    <row r="374" spans="1:14" x14ac:dyDescent="0.2">
      <c r="A374" s="16" t="s">
        <v>20</v>
      </c>
      <c r="B374" s="17">
        <v>8</v>
      </c>
      <c r="C374" s="18">
        <v>0</v>
      </c>
      <c r="D374" s="19">
        <v>0</v>
      </c>
      <c r="E374" s="19">
        <v>0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3567000</v>
      </c>
      <c r="N374" s="20">
        <v>3567000</v>
      </c>
    </row>
    <row r="375" spans="1:14" x14ac:dyDescent="0.2">
      <c r="A375" s="16" t="s">
        <v>21</v>
      </c>
      <c r="B375" s="17">
        <v>544</v>
      </c>
      <c r="C375" s="18">
        <v>0</v>
      </c>
      <c r="D375" s="19">
        <v>0</v>
      </c>
      <c r="E375" s="19">
        <v>0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3378063</v>
      </c>
      <c r="N375" s="20">
        <v>3378063</v>
      </c>
    </row>
    <row r="376" spans="1:14" x14ac:dyDescent="0.2">
      <c r="A376" s="16" t="s">
        <v>23</v>
      </c>
      <c r="B376" s="17"/>
      <c r="C376" s="18">
        <v>0</v>
      </c>
      <c r="D376" s="19">
        <v>0</v>
      </c>
      <c r="E376" s="19">
        <v>3.43</v>
      </c>
      <c r="F376" s="18">
        <v>0</v>
      </c>
      <c r="G376" s="18">
        <v>1457887</v>
      </c>
      <c r="H376" s="18">
        <v>1457887</v>
      </c>
      <c r="I376" s="18">
        <v>0</v>
      </c>
      <c r="J376" s="18">
        <v>507345</v>
      </c>
      <c r="K376" s="18">
        <v>14579</v>
      </c>
      <c r="L376" s="18">
        <v>0</v>
      </c>
      <c r="M376" s="18">
        <v>0</v>
      </c>
      <c r="N376" s="20">
        <v>1965232</v>
      </c>
    </row>
    <row r="377" spans="1:14" x14ac:dyDescent="0.2">
      <c r="A377" s="16" t="s">
        <v>64</v>
      </c>
      <c r="B377" s="17"/>
      <c r="C377" s="18">
        <v>0</v>
      </c>
      <c r="D377" s="19">
        <v>49.488799999999998</v>
      </c>
      <c r="E377" s="19">
        <v>9.61</v>
      </c>
      <c r="F377" s="18">
        <v>33471098</v>
      </c>
      <c r="G377" s="18">
        <v>3066698</v>
      </c>
      <c r="H377" s="18">
        <v>36537796</v>
      </c>
      <c r="I377" s="18">
        <v>0</v>
      </c>
      <c r="J377" s="18">
        <v>12715153</v>
      </c>
      <c r="K377" s="18">
        <v>365378</v>
      </c>
      <c r="L377" s="18">
        <v>390540</v>
      </c>
      <c r="M377" s="18">
        <v>0</v>
      </c>
      <c r="N377" s="20">
        <v>49643489</v>
      </c>
    </row>
    <row r="378" spans="1:14" x14ac:dyDescent="0.2">
      <c r="A378" s="16" t="s">
        <v>83</v>
      </c>
      <c r="B378" s="17"/>
      <c r="C378" s="18">
        <v>0</v>
      </c>
      <c r="D378" s="19">
        <v>0</v>
      </c>
      <c r="E378" s="19">
        <v>0</v>
      </c>
      <c r="F378" s="18">
        <v>180000</v>
      </c>
      <c r="G378" s="18">
        <v>0</v>
      </c>
      <c r="H378" s="18">
        <v>180000</v>
      </c>
      <c r="I378" s="18">
        <v>0</v>
      </c>
      <c r="J378" s="18">
        <v>62640</v>
      </c>
      <c r="K378" s="18">
        <v>1800</v>
      </c>
      <c r="L378" s="18">
        <v>27000</v>
      </c>
      <c r="M378" s="18">
        <v>0</v>
      </c>
      <c r="N378" s="20">
        <v>269640</v>
      </c>
    </row>
    <row r="379" spans="1:14" x14ac:dyDescent="0.2">
      <c r="A379" s="11" t="s">
        <v>24</v>
      </c>
      <c r="B379" s="12"/>
      <c r="C379" s="13">
        <f>SUM(C369:C378)</f>
        <v>0</v>
      </c>
      <c r="D379" s="14">
        <f>SUM(D369:D378)</f>
        <v>49.218799999999995</v>
      </c>
      <c r="E379" s="14">
        <f>SUM(E369:E378)</f>
        <v>13.04</v>
      </c>
      <c r="F379" s="13">
        <f>SUM(F369:F378)</f>
        <v>33243378</v>
      </c>
      <c r="G379" s="13">
        <f>SUM(G369:G378)</f>
        <v>4524585</v>
      </c>
      <c r="H379" s="13">
        <f>SUM(H369:H378)</f>
        <v>37767963</v>
      </c>
      <c r="I379" s="13">
        <f>SUM(I369:I378)</f>
        <v>764556</v>
      </c>
      <c r="J379" s="13">
        <f>SUM(J369:J378)</f>
        <v>13401670</v>
      </c>
      <c r="K379" s="13">
        <f>SUM(K369:K378)</f>
        <v>377679</v>
      </c>
      <c r="L379" s="13">
        <f>SUM(L369:L378)</f>
        <v>417540</v>
      </c>
      <c r="M379" s="13">
        <f>SUM(M369:M378)</f>
        <v>6945063</v>
      </c>
      <c r="N379" s="15">
        <f>SUM(N369:N378)</f>
        <v>59296792</v>
      </c>
    </row>
    <row r="380" spans="1:14" x14ac:dyDescent="0.2">
      <c r="A380" s="11" t="s">
        <v>25</v>
      </c>
      <c r="B380" s="12"/>
      <c r="C380" s="13"/>
      <c r="D380" s="14"/>
      <c r="E380" s="14"/>
      <c r="F380" s="13"/>
      <c r="G380" s="13"/>
      <c r="H380" s="13"/>
      <c r="I380" s="13"/>
      <c r="J380" s="13"/>
      <c r="K380" s="13"/>
      <c r="L380" s="13"/>
      <c r="M380" s="13"/>
      <c r="N380" s="15"/>
    </row>
    <row r="381" spans="1:14" x14ac:dyDescent="0.2">
      <c r="A381" s="16" t="s">
        <v>49</v>
      </c>
      <c r="B381" s="17"/>
      <c r="C381" s="18">
        <v>58</v>
      </c>
      <c r="D381" s="19">
        <v>0</v>
      </c>
      <c r="E381" s="19">
        <v>2.0979000000000001</v>
      </c>
      <c r="F381" s="18">
        <v>0</v>
      </c>
      <c r="G381" s="18">
        <v>644953</v>
      </c>
      <c r="H381" s="18">
        <v>644953</v>
      </c>
      <c r="I381" s="18">
        <v>0</v>
      </c>
      <c r="J381" s="18">
        <v>224444</v>
      </c>
      <c r="K381" s="18">
        <v>6450</v>
      </c>
      <c r="L381" s="18">
        <v>5800</v>
      </c>
      <c r="M381" s="18">
        <v>0</v>
      </c>
      <c r="N381" s="20">
        <v>875197</v>
      </c>
    </row>
    <row r="382" spans="1:14" x14ac:dyDescent="0.2">
      <c r="A382" s="16" t="s">
        <v>124</v>
      </c>
      <c r="B382" s="17"/>
      <c r="C382" s="18">
        <v>7</v>
      </c>
      <c r="D382" s="19">
        <v>0</v>
      </c>
      <c r="E382" s="19">
        <v>0.24940000000000001</v>
      </c>
      <c r="F382" s="18">
        <v>0</v>
      </c>
      <c r="G382" s="18">
        <v>76673</v>
      </c>
      <c r="H382" s="18">
        <v>76673</v>
      </c>
      <c r="I382" s="18">
        <v>0</v>
      </c>
      <c r="J382" s="18">
        <v>26683</v>
      </c>
      <c r="K382" s="18">
        <v>767</v>
      </c>
      <c r="L382" s="18">
        <v>700</v>
      </c>
      <c r="M382" s="18">
        <v>0</v>
      </c>
      <c r="N382" s="20">
        <v>104056</v>
      </c>
    </row>
    <row r="383" spans="1:14" x14ac:dyDescent="0.2">
      <c r="A383" s="16" t="s">
        <v>176</v>
      </c>
      <c r="B383" s="17"/>
      <c r="C383" s="18">
        <v>455</v>
      </c>
      <c r="D383" s="19">
        <v>0</v>
      </c>
      <c r="E383" s="19">
        <v>6.5618999999999996</v>
      </c>
      <c r="F383" s="18">
        <v>0</v>
      </c>
      <c r="G383" s="18">
        <v>2017312</v>
      </c>
      <c r="H383" s="18">
        <v>2017312</v>
      </c>
      <c r="I383" s="18">
        <v>0</v>
      </c>
      <c r="J383" s="18">
        <v>702024</v>
      </c>
      <c r="K383" s="18">
        <v>20173</v>
      </c>
      <c r="L383" s="18">
        <v>27755</v>
      </c>
      <c r="M383" s="18">
        <v>0</v>
      </c>
      <c r="N383" s="20">
        <v>2747091</v>
      </c>
    </row>
    <row r="384" spans="1:14" x14ac:dyDescent="0.2">
      <c r="A384" s="11" t="s">
        <v>24</v>
      </c>
      <c r="B384" s="12"/>
      <c r="C384" s="13">
        <f>SUM(C381:C383)</f>
        <v>520</v>
      </c>
      <c r="D384" s="14">
        <f>SUM(D381:D383)</f>
        <v>0</v>
      </c>
      <c r="E384" s="14">
        <f>SUM(E381:E383)</f>
        <v>8.9092000000000002</v>
      </c>
      <c r="F384" s="13">
        <f>SUM(F381:F383)</f>
        <v>0</v>
      </c>
      <c r="G384" s="13">
        <f>SUM(G381:G383)</f>
        <v>2738938</v>
      </c>
      <c r="H384" s="13">
        <f>SUM(H381:H383)</f>
        <v>2738938</v>
      </c>
      <c r="I384" s="13">
        <f>SUM(I381:I383)</f>
        <v>0</v>
      </c>
      <c r="J384" s="13">
        <f>SUM(J381:J383)</f>
        <v>953151</v>
      </c>
      <c r="K384" s="13">
        <f>SUM(K381:K383)</f>
        <v>27390</v>
      </c>
      <c r="L384" s="13">
        <f>SUM(L381:L383)</f>
        <v>34255</v>
      </c>
      <c r="M384" s="13">
        <f>SUM(M381:M383)</f>
        <v>0</v>
      </c>
      <c r="N384" s="15">
        <f>SUM(N381:N383)</f>
        <v>3726344</v>
      </c>
    </row>
    <row r="385" spans="1:14" x14ac:dyDescent="0.2">
      <c r="A385" s="11" t="s">
        <v>179</v>
      </c>
      <c r="B385" s="12"/>
      <c r="C385" s="13"/>
      <c r="D385" s="14"/>
      <c r="E385" s="14"/>
      <c r="F385" s="13"/>
      <c r="G385" s="13"/>
      <c r="H385" s="13"/>
      <c r="I385" s="13"/>
      <c r="J385" s="13"/>
      <c r="K385" s="13"/>
      <c r="L385" s="13"/>
      <c r="M385" s="13"/>
      <c r="N385" s="15"/>
    </row>
    <row r="386" spans="1:14" x14ac:dyDescent="0.2">
      <c r="A386" s="16" t="s">
        <v>180</v>
      </c>
      <c r="B386" s="17"/>
      <c r="C386" s="18">
        <v>65</v>
      </c>
      <c r="D386" s="19">
        <v>4.5138999999999996</v>
      </c>
      <c r="E386" s="19">
        <v>2.1311</v>
      </c>
      <c r="F386" s="18">
        <v>2460310</v>
      </c>
      <c r="G386" s="18">
        <v>616928</v>
      </c>
      <c r="H386" s="18">
        <v>3077238</v>
      </c>
      <c r="I386" s="18">
        <v>0</v>
      </c>
      <c r="J386" s="18">
        <v>1070878</v>
      </c>
      <c r="K386" s="18">
        <v>30772</v>
      </c>
      <c r="L386" s="18">
        <v>30745</v>
      </c>
      <c r="M386" s="18">
        <v>0</v>
      </c>
      <c r="N386" s="20">
        <v>4178861</v>
      </c>
    </row>
    <row r="387" spans="1:14" x14ac:dyDescent="0.2">
      <c r="A387" s="11" t="s">
        <v>24</v>
      </c>
      <c r="B387" s="12"/>
      <c r="C387" s="13">
        <f>SUM(C386:C386)</f>
        <v>65</v>
      </c>
      <c r="D387" s="14">
        <f>SUM(D386:D386)</f>
        <v>4.5138999999999996</v>
      </c>
      <c r="E387" s="14">
        <f>SUM(E386:E386)</f>
        <v>2.1311</v>
      </c>
      <c r="F387" s="13">
        <f>SUM(F386:F386)</f>
        <v>2460310</v>
      </c>
      <c r="G387" s="13">
        <f>SUM(G386:G386)</f>
        <v>616928</v>
      </c>
      <c r="H387" s="13">
        <f>SUM(H386:H386)</f>
        <v>3077238</v>
      </c>
      <c r="I387" s="13">
        <f>SUM(I386:I386)</f>
        <v>0</v>
      </c>
      <c r="J387" s="13">
        <f>SUM(J386:J386)</f>
        <v>1070878</v>
      </c>
      <c r="K387" s="13">
        <f>SUM(K386:K386)</f>
        <v>30772</v>
      </c>
      <c r="L387" s="13">
        <f>SUM(L386:L386)</f>
        <v>30745</v>
      </c>
      <c r="M387" s="13">
        <f>SUM(M386:M386)</f>
        <v>0</v>
      </c>
      <c r="N387" s="15">
        <f>SUM(N386:N386)</f>
        <v>4178861</v>
      </c>
    </row>
    <row r="388" spans="1:14" x14ac:dyDescent="0.2">
      <c r="A388" s="6" t="s">
        <v>337</v>
      </c>
      <c r="B388" s="7"/>
      <c r="C388" s="8">
        <f>C379+C384+C387</f>
        <v>585</v>
      </c>
      <c r="D388" s="9">
        <f>D379+D384+D387</f>
        <v>53.732699999999994</v>
      </c>
      <c r="E388" s="9">
        <f>E379+E384+E387</f>
        <v>24.080299999999998</v>
      </c>
      <c r="F388" s="8">
        <f>F379+F384+F387</f>
        <v>35703688</v>
      </c>
      <c r="G388" s="8">
        <f>G379+G384+G387</f>
        <v>7880451</v>
      </c>
      <c r="H388" s="8">
        <f>H379+H384+H387</f>
        <v>43584139</v>
      </c>
      <c r="I388" s="8">
        <f>I379+I384+I387</f>
        <v>764556</v>
      </c>
      <c r="J388" s="8">
        <f>J379+J384+J387</f>
        <v>15425699</v>
      </c>
      <c r="K388" s="8">
        <f>K379+K384+K387</f>
        <v>435841</v>
      </c>
      <c r="L388" s="8">
        <f>L379+L384+L387</f>
        <v>482540</v>
      </c>
      <c r="M388" s="8">
        <f>M379+M384+M387</f>
        <v>6945063</v>
      </c>
      <c r="N388" s="10">
        <f>N379+N384+N387</f>
        <v>67201997</v>
      </c>
    </row>
    <row r="389" spans="1:14" x14ac:dyDescent="0.2">
      <c r="A389" s="16"/>
      <c r="B389" s="17"/>
      <c r="C389" s="18"/>
      <c r="D389" s="19"/>
      <c r="E389" s="19"/>
      <c r="F389" s="18"/>
      <c r="G389" s="18"/>
      <c r="H389" s="18"/>
      <c r="I389" s="18"/>
      <c r="J389" s="18"/>
      <c r="K389" s="18"/>
      <c r="L389" s="18"/>
      <c r="M389" s="18"/>
      <c r="N389" s="20"/>
    </row>
    <row r="390" spans="1:14" x14ac:dyDescent="0.2">
      <c r="A390" s="6" t="s">
        <v>338</v>
      </c>
      <c r="B390" s="7"/>
      <c r="C390" s="8"/>
      <c r="D390" s="9"/>
      <c r="E390" s="9"/>
      <c r="F390" s="8"/>
      <c r="G390" s="8"/>
      <c r="H390" s="8"/>
      <c r="I390" s="8"/>
      <c r="J390" s="8"/>
      <c r="K390" s="8"/>
      <c r="L390" s="8"/>
      <c r="M390" s="8"/>
      <c r="N390" s="10"/>
    </row>
    <row r="391" spans="1:14" x14ac:dyDescent="0.2">
      <c r="A391" s="6" t="s">
        <v>339</v>
      </c>
      <c r="B391" s="7" t="s">
        <v>6</v>
      </c>
      <c r="C391" s="8" t="s">
        <v>7</v>
      </c>
      <c r="D391" s="9" t="s">
        <v>8</v>
      </c>
      <c r="E391" s="9" t="s">
        <v>9</v>
      </c>
      <c r="F391" s="8" t="s">
        <v>10</v>
      </c>
      <c r="G391" s="8" t="s">
        <v>11</v>
      </c>
      <c r="H391" s="8" t="s">
        <v>12</v>
      </c>
      <c r="I391" s="8" t="s">
        <v>13</v>
      </c>
      <c r="J391" s="8" t="s">
        <v>14</v>
      </c>
      <c r="K391" s="8" t="s">
        <v>15</v>
      </c>
      <c r="L391" s="8" t="s">
        <v>16</v>
      </c>
      <c r="M391" s="8" t="s">
        <v>17</v>
      </c>
      <c r="N391" s="10" t="s">
        <v>18</v>
      </c>
    </row>
    <row r="392" spans="1:14" x14ac:dyDescent="0.2">
      <c r="A392" s="11" t="s">
        <v>273</v>
      </c>
      <c r="B392" s="12"/>
      <c r="C392" s="13"/>
      <c r="D392" s="14"/>
      <c r="E392" s="14"/>
      <c r="F392" s="13"/>
      <c r="G392" s="13"/>
      <c r="H392" s="13"/>
      <c r="I392" s="13"/>
      <c r="J392" s="13"/>
      <c r="K392" s="13"/>
      <c r="L392" s="13"/>
      <c r="M392" s="13"/>
      <c r="N392" s="15"/>
    </row>
    <row r="393" spans="1:14" x14ac:dyDescent="0.2">
      <c r="A393" s="16" t="s">
        <v>36</v>
      </c>
      <c r="B393" s="17"/>
      <c r="C393" s="18">
        <v>0</v>
      </c>
      <c r="D393" s="19">
        <v>-0.76</v>
      </c>
      <c r="E393" s="19">
        <v>0</v>
      </c>
      <c r="F393" s="18">
        <v>-478800</v>
      </c>
      <c r="G393" s="18">
        <v>0</v>
      </c>
      <c r="H393" s="18">
        <v>-478800</v>
      </c>
      <c r="I393" s="18">
        <v>0</v>
      </c>
      <c r="J393" s="18">
        <v>-166622</v>
      </c>
      <c r="K393" s="18">
        <v>-4788</v>
      </c>
      <c r="L393" s="18">
        <v>0</v>
      </c>
      <c r="M393" s="18">
        <v>0</v>
      </c>
      <c r="N393" s="20">
        <v>-645422</v>
      </c>
    </row>
    <row r="394" spans="1:14" x14ac:dyDescent="0.2">
      <c r="A394" s="16" t="s">
        <v>37</v>
      </c>
      <c r="B394" s="17"/>
      <c r="C394" s="18">
        <v>0</v>
      </c>
      <c r="D394" s="19">
        <v>0</v>
      </c>
      <c r="E394" s="19">
        <v>0</v>
      </c>
      <c r="F394" s="18">
        <v>0</v>
      </c>
      <c r="G394" s="18">
        <v>0</v>
      </c>
      <c r="H394" s="18">
        <v>0</v>
      </c>
      <c r="I394" s="18">
        <v>478800</v>
      </c>
      <c r="J394" s="18">
        <v>161834</v>
      </c>
      <c r="K394" s="18">
        <v>0</v>
      </c>
      <c r="L394" s="18">
        <v>0</v>
      </c>
      <c r="M394" s="18">
        <v>0</v>
      </c>
      <c r="N394" s="20">
        <v>640634</v>
      </c>
    </row>
    <row r="395" spans="1:14" x14ac:dyDescent="0.2">
      <c r="A395" s="16" t="s">
        <v>20</v>
      </c>
      <c r="B395" s="17">
        <v>8</v>
      </c>
      <c r="C395" s="18">
        <v>0</v>
      </c>
      <c r="D395" s="19">
        <v>0</v>
      </c>
      <c r="E395" s="19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2730000</v>
      </c>
      <c r="N395" s="20">
        <v>2730000</v>
      </c>
    </row>
    <row r="396" spans="1:14" x14ac:dyDescent="0.2">
      <c r="A396" s="16" t="s">
        <v>21</v>
      </c>
      <c r="B396" s="17">
        <v>544</v>
      </c>
      <c r="C396" s="18">
        <v>0</v>
      </c>
      <c r="D396" s="19">
        <v>0</v>
      </c>
      <c r="E396" s="19">
        <v>0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1337990</v>
      </c>
      <c r="N396" s="20">
        <v>1337990</v>
      </c>
    </row>
    <row r="397" spans="1:14" x14ac:dyDescent="0.2">
      <c r="A397" s="16" t="s">
        <v>23</v>
      </c>
      <c r="B397" s="17"/>
      <c r="C397" s="18">
        <v>0</v>
      </c>
      <c r="D397" s="19">
        <v>0</v>
      </c>
      <c r="E397" s="19">
        <v>2.06</v>
      </c>
      <c r="F397" s="18">
        <v>0</v>
      </c>
      <c r="G397" s="18">
        <v>875582</v>
      </c>
      <c r="H397" s="18">
        <v>875582</v>
      </c>
      <c r="I397" s="18">
        <v>0</v>
      </c>
      <c r="J397" s="18">
        <v>304703</v>
      </c>
      <c r="K397" s="18">
        <v>8756</v>
      </c>
      <c r="L397" s="18">
        <v>0</v>
      </c>
      <c r="M397" s="18">
        <v>0</v>
      </c>
      <c r="N397" s="20">
        <v>1180285</v>
      </c>
    </row>
    <row r="398" spans="1:14" x14ac:dyDescent="0.2">
      <c r="A398" s="16" t="s">
        <v>64</v>
      </c>
      <c r="B398" s="17"/>
      <c r="C398" s="18">
        <v>0</v>
      </c>
      <c r="D398" s="19">
        <v>20.666599999999999</v>
      </c>
      <c r="E398" s="19">
        <v>3.68</v>
      </c>
      <c r="F398" s="18">
        <v>15438770</v>
      </c>
      <c r="G398" s="18">
        <v>1174344</v>
      </c>
      <c r="H398" s="18">
        <v>16613114</v>
      </c>
      <c r="I398" s="18">
        <v>0</v>
      </c>
      <c r="J398" s="18">
        <v>5781363</v>
      </c>
      <c r="K398" s="18">
        <v>166131</v>
      </c>
      <c r="L398" s="18">
        <v>163530</v>
      </c>
      <c r="M398" s="18">
        <v>0</v>
      </c>
      <c r="N398" s="20">
        <v>22558007</v>
      </c>
    </row>
    <row r="399" spans="1:14" x14ac:dyDescent="0.2">
      <c r="A399" s="11" t="s">
        <v>24</v>
      </c>
      <c r="B399" s="12"/>
      <c r="C399" s="13">
        <f>SUM(C393:C398)</f>
        <v>0</v>
      </c>
      <c r="D399" s="14">
        <f>SUM(D393:D398)</f>
        <v>19.906599999999997</v>
      </c>
      <c r="E399" s="14">
        <f>SUM(E393:E398)</f>
        <v>5.74</v>
      </c>
      <c r="F399" s="13">
        <f>SUM(F393:F398)</f>
        <v>14959970</v>
      </c>
      <c r="G399" s="13">
        <f>SUM(G393:G398)</f>
        <v>2049926</v>
      </c>
      <c r="H399" s="13">
        <f>SUM(H393:H398)</f>
        <v>17009896</v>
      </c>
      <c r="I399" s="13">
        <f>SUM(I393:I398)</f>
        <v>478800</v>
      </c>
      <c r="J399" s="13">
        <f>SUM(J393:J398)</f>
        <v>6081278</v>
      </c>
      <c r="K399" s="13">
        <f>SUM(K393:K398)</f>
        <v>170099</v>
      </c>
      <c r="L399" s="13">
        <f>SUM(L393:L398)</f>
        <v>163530</v>
      </c>
      <c r="M399" s="13">
        <f>SUM(M393:M398)</f>
        <v>4067990</v>
      </c>
      <c r="N399" s="15">
        <f>SUM(N393:N398)</f>
        <v>27801494</v>
      </c>
    </row>
    <row r="400" spans="1:14" x14ac:dyDescent="0.2">
      <c r="A400" s="11" t="s">
        <v>25</v>
      </c>
      <c r="B400" s="12"/>
      <c r="C400" s="13"/>
      <c r="D400" s="14"/>
      <c r="E400" s="14"/>
      <c r="F400" s="13"/>
      <c r="G400" s="13"/>
      <c r="H400" s="13"/>
      <c r="I400" s="13"/>
      <c r="J400" s="13"/>
      <c r="K400" s="13"/>
      <c r="L400" s="13"/>
      <c r="M400" s="13"/>
      <c r="N400" s="15"/>
    </row>
    <row r="401" spans="1:14" x14ac:dyDescent="0.2">
      <c r="A401" s="16" t="s">
        <v>49</v>
      </c>
      <c r="B401" s="17"/>
      <c r="C401" s="18">
        <v>28</v>
      </c>
      <c r="D401" s="19">
        <v>0</v>
      </c>
      <c r="E401" s="19">
        <v>1.0271999999999999</v>
      </c>
      <c r="F401" s="18">
        <v>0</v>
      </c>
      <c r="G401" s="18">
        <v>315790</v>
      </c>
      <c r="H401" s="18">
        <v>315790</v>
      </c>
      <c r="I401" s="18">
        <v>0</v>
      </c>
      <c r="J401" s="18">
        <v>109895</v>
      </c>
      <c r="K401" s="18">
        <v>3158</v>
      </c>
      <c r="L401" s="18">
        <v>2800</v>
      </c>
      <c r="M401" s="18">
        <v>0</v>
      </c>
      <c r="N401" s="20">
        <v>428485</v>
      </c>
    </row>
    <row r="402" spans="1:14" x14ac:dyDescent="0.2">
      <c r="A402" s="16" t="s">
        <v>124</v>
      </c>
      <c r="B402" s="17"/>
      <c r="C402" s="18">
        <v>11</v>
      </c>
      <c r="D402" s="19">
        <v>0</v>
      </c>
      <c r="E402" s="19">
        <v>0.38669999999999999</v>
      </c>
      <c r="F402" s="18">
        <v>0</v>
      </c>
      <c r="G402" s="18">
        <v>118882</v>
      </c>
      <c r="H402" s="18">
        <v>118882</v>
      </c>
      <c r="I402" s="18">
        <v>0</v>
      </c>
      <c r="J402" s="18">
        <v>41371</v>
      </c>
      <c r="K402" s="18">
        <v>1189</v>
      </c>
      <c r="L402" s="18">
        <v>1100</v>
      </c>
      <c r="M402" s="18">
        <v>0</v>
      </c>
      <c r="N402" s="20">
        <v>161353</v>
      </c>
    </row>
    <row r="403" spans="1:14" x14ac:dyDescent="0.2">
      <c r="A403" s="16" t="s">
        <v>126</v>
      </c>
      <c r="B403" s="17"/>
      <c r="C403" s="18">
        <v>72</v>
      </c>
      <c r="D403" s="19">
        <v>0</v>
      </c>
      <c r="E403" s="19">
        <v>1.5623</v>
      </c>
      <c r="F403" s="18">
        <v>0</v>
      </c>
      <c r="G403" s="18">
        <v>480295</v>
      </c>
      <c r="H403" s="18">
        <v>480295</v>
      </c>
      <c r="I403" s="18">
        <v>0</v>
      </c>
      <c r="J403" s="18">
        <v>167143</v>
      </c>
      <c r="K403" s="18">
        <v>4803</v>
      </c>
      <c r="L403" s="18">
        <v>4392</v>
      </c>
      <c r="M403" s="18">
        <v>0</v>
      </c>
      <c r="N403" s="20">
        <v>651830</v>
      </c>
    </row>
    <row r="404" spans="1:14" x14ac:dyDescent="0.2">
      <c r="A404" s="16" t="s">
        <v>176</v>
      </c>
      <c r="B404" s="17"/>
      <c r="C404" s="18">
        <v>231</v>
      </c>
      <c r="D404" s="19">
        <v>0</v>
      </c>
      <c r="E404" s="19">
        <v>3.8534999999999999</v>
      </c>
      <c r="F404" s="18">
        <v>0</v>
      </c>
      <c r="G404" s="18">
        <v>1184674</v>
      </c>
      <c r="H404" s="18">
        <v>1184674</v>
      </c>
      <c r="I404" s="18">
        <v>0</v>
      </c>
      <c r="J404" s="18">
        <v>412267</v>
      </c>
      <c r="K404" s="18">
        <v>11847</v>
      </c>
      <c r="L404" s="18">
        <v>14091</v>
      </c>
      <c r="M404" s="18">
        <v>0</v>
      </c>
      <c r="N404" s="20">
        <v>1611032</v>
      </c>
    </row>
    <row r="405" spans="1:14" x14ac:dyDescent="0.2">
      <c r="A405" s="11" t="s">
        <v>24</v>
      </c>
      <c r="B405" s="12"/>
      <c r="C405" s="13">
        <f>SUM(C401:C404)</f>
        <v>342</v>
      </c>
      <c r="D405" s="14">
        <f>SUM(D401:D404)</f>
        <v>0</v>
      </c>
      <c r="E405" s="14">
        <f>SUM(E401:E404)</f>
        <v>6.8296999999999999</v>
      </c>
      <c r="F405" s="13">
        <f>SUM(F401:F404)</f>
        <v>0</v>
      </c>
      <c r="G405" s="13">
        <f>SUM(G401:G404)</f>
        <v>2099641</v>
      </c>
      <c r="H405" s="13">
        <f>SUM(H401:H404)</f>
        <v>2099641</v>
      </c>
      <c r="I405" s="13">
        <f>SUM(I401:I404)</f>
        <v>0</v>
      </c>
      <c r="J405" s="13">
        <f>SUM(J401:J404)</f>
        <v>730676</v>
      </c>
      <c r="K405" s="13">
        <f>SUM(K401:K404)</f>
        <v>20997</v>
      </c>
      <c r="L405" s="13">
        <f>SUM(L401:L404)</f>
        <v>22383</v>
      </c>
      <c r="M405" s="13">
        <f>SUM(M401:M404)</f>
        <v>0</v>
      </c>
      <c r="N405" s="15">
        <f>SUM(N401:N404)</f>
        <v>2852700</v>
      </c>
    </row>
    <row r="406" spans="1:14" x14ac:dyDescent="0.2">
      <c r="A406" s="11" t="s">
        <v>179</v>
      </c>
      <c r="B406" s="12"/>
      <c r="C406" s="13"/>
      <c r="D406" s="14"/>
      <c r="E406" s="14"/>
      <c r="F406" s="13"/>
      <c r="G406" s="13"/>
      <c r="H406" s="13"/>
      <c r="I406" s="13"/>
      <c r="J406" s="13"/>
      <c r="K406" s="13"/>
      <c r="L406" s="13"/>
      <c r="M406" s="13"/>
      <c r="N406" s="15"/>
    </row>
    <row r="407" spans="1:14" x14ac:dyDescent="0.2">
      <c r="A407" s="16" t="s">
        <v>180</v>
      </c>
      <c r="B407" s="17"/>
      <c r="C407" s="18">
        <v>39</v>
      </c>
      <c r="D407" s="19">
        <v>3.4573999999999998</v>
      </c>
      <c r="E407" s="19">
        <v>1.2786999999999999</v>
      </c>
      <c r="F407" s="18">
        <v>1884463</v>
      </c>
      <c r="G407" s="18">
        <v>370168</v>
      </c>
      <c r="H407" s="18">
        <v>2254631</v>
      </c>
      <c r="I407" s="18">
        <v>0</v>
      </c>
      <c r="J407" s="18">
        <v>784611</v>
      </c>
      <c r="K407" s="18">
        <v>22546</v>
      </c>
      <c r="L407" s="18">
        <v>18447</v>
      </c>
      <c r="M407" s="18">
        <v>0</v>
      </c>
      <c r="N407" s="20">
        <v>3057689</v>
      </c>
    </row>
    <row r="408" spans="1:14" x14ac:dyDescent="0.2">
      <c r="A408" s="16" t="s">
        <v>313</v>
      </c>
      <c r="B408" s="17"/>
      <c r="C408" s="18">
        <v>1</v>
      </c>
      <c r="D408" s="19">
        <v>0.04</v>
      </c>
      <c r="E408" s="19">
        <v>3.2800000000000003E-2</v>
      </c>
      <c r="F408" s="18">
        <v>21802</v>
      </c>
      <c r="G408" s="18">
        <v>9495</v>
      </c>
      <c r="H408" s="18">
        <v>31297</v>
      </c>
      <c r="I408" s="18">
        <v>0</v>
      </c>
      <c r="J408" s="18">
        <v>10892</v>
      </c>
      <c r="K408" s="18">
        <v>313</v>
      </c>
      <c r="L408" s="18">
        <v>360</v>
      </c>
      <c r="M408" s="18">
        <v>0</v>
      </c>
      <c r="N408" s="20">
        <v>42549</v>
      </c>
    </row>
    <row r="409" spans="1:14" x14ac:dyDescent="0.2">
      <c r="A409" s="11" t="s">
        <v>24</v>
      </c>
      <c r="B409" s="12"/>
      <c r="C409" s="13">
        <f>SUM(C407:C408)</f>
        <v>40</v>
      </c>
      <c r="D409" s="14">
        <f>SUM(D407:D408)</f>
        <v>3.4973999999999998</v>
      </c>
      <c r="E409" s="14">
        <f>SUM(E407:E408)</f>
        <v>1.3114999999999999</v>
      </c>
      <c r="F409" s="13">
        <f>SUM(F407:F408)</f>
        <v>1906265</v>
      </c>
      <c r="G409" s="13">
        <f>SUM(G407:G408)</f>
        <v>379663</v>
      </c>
      <c r="H409" s="13">
        <f>SUM(H407:H408)</f>
        <v>2285928</v>
      </c>
      <c r="I409" s="13">
        <f>SUM(I407:I408)</f>
        <v>0</v>
      </c>
      <c r="J409" s="13">
        <f>SUM(J407:J408)</f>
        <v>795503</v>
      </c>
      <c r="K409" s="13">
        <f>SUM(K407:K408)</f>
        <v>22859</v>
      </c>
      <c r="L409" s="13">
        <f>SUM(L407:L408)</f>
        <v>18807</v>
      </c>
      <c r="M409" s="13">
        <f>SUM(M407:M408)</f>
        <v>0</v>
      </c>
      <c r="N409" s="15">
        <f>SUM(N407:N408)</f>
        <v>3100238</v>
      </c>
    </row>
    <row r="410" spans="1:14" x14ac:dyDescent="0.2">
      <c r="A410" s="6" t="s">
        <v>340</v>
      </c>
      <c r="B410" s="7"/>
      <c r="C410" s="8">
        <f>C399+C405+C409</f>
        <v>382</v>
      </c>
      <c r="D410" s="9">
        <f>D399+D405+D409</f>
        <v>23.403999999999996</v>
      </c>
      <c r="E410" s="9">
        <f>E399+E405+E409</f>
        <v>13.881200000000002</v>
      </c>
      <c r="F410" s="8">
        <f>F399+F405+F409</f>
        <v>16866235</v>
      </c>
      <c r="G410" s="8">
        <f>G399+G405+G409</f>
        <v>4529230</v>
      </c>
      <c r="H410" s="8">
        <f>H399+H405+H409</f>
        <v>21395465</v>
      </c>
      <c r="I410" s="8">
        <f>I399+I405+I409</f>
        <v>478800</v>
      </c>
      <c r="J410" s="8">
        <f>J399+J405+J409</f>
        <v>7607457</v>
      </c>
      <c r="K410" s="8">
        <f>K399+K405+K409</f>
        <v>213955</v>
      </c>
      <c r="L410" s="8">
        <f>L399+L405+L409</f>
        <v>204720</v>
      </c>
      <c r="M410" s="8">
        <f>M399+M405+M409</f>
        <v>4067990</v>
      </c>
      <c r="N410" s="10">
        <f>N399+N405+N409</f>
        <v>33754432</v>
      </c>
    </row>
    <row r="411" spans="1:14" x14ac:dyDescent="0.2">
      <c r="A411" s="16"/>
      <c r="B411" s="17"/>
      <c r="C411" s="18"/>
      <c r="D411" s="19"/>
      <c r="E411" s="19"/>
      <c r="F411" s="18"/>
      <c r="G411" s="18"/>
      <c r="H411" s="18"/>
      <c r="I411" s="18"/>
      <c r="J411" s="18"/>
      <c r="K411" s="18"/>
      <c r="L411" s="18"/>
      <c r="M411" s="18"/>
      <c r="N411" s="20"/>
    </row>
    <row r="412" spans="1:14" x14ac:dyDescent="0.2">
      <c r="A412" s="6" t="s">
        <v>341</v>
      </c>
      <c r="B412" s="7"/>
      <c r="C412" s="8"/>
      <c r="D412" s="9"/>
      <c r="E412" s="9"/>
      <c r="F412" s="8"/>
      <c r="G412" s="8"/>
      <c r="H412" s="8"/>
      <c r="I412" s="8"/>
      <c r="J412" s="8"/>
      <c r="K412" s="8"/>
      <c r="L412" s="8"/>
      <c r="M412" s="8"/>
      <c r="N412" s="10"/>
    </row>
    <row r="413" spans="1:14" x14ac:dyDescent="0.2">
      <c r="A413" s="6" t="s">
        <v>342</v>
      </c>
      <c r="B413" s="7" t="s">
        <v>6</v>
      </c>
      <c r="C413" s="8" t="s">
        <v>7</v>
      </c>
      <c r="D413" s="9" t="s">
        <v>8</v>
      </c>
      <c r="E413" s="9" t="s">
        <v>9</v>
      </c>
      <c r="F413" s="8" t="s">
        <v>10</v>
      </c>
      <c r="G413" s="8" t="s">
        <v>11</v>
      </c>
      <c r="H413" s="8" t="s">
        <v>12</v>
      </c>
      <c r="I413" s="8" t="s">
        <v>13</v>
      </c>
      <c r="J413" s="8" t="s">
        <v>14</v>
      </c>
      <c r="K413" s="8" t="s">
        <v>15</v>
      </c>
      <c r="L413" s="8" t="s">
        <v>16</v>
      </c>
      <c r="M413" s="8" t="s">
        <v>17</v>
      </c>
      <c r="N413" s="10" t="s">
        <v>18</v>
      </c>
    </row>
    <row r="414" spans="1:14" x14ac:dyDescent="0.2">
      <c r="A414" s="11" t="s">
        <v>273</v>
      </c>
      <c r="B414" s="12"/>
      <c r="C414" s="13"/>
      <c r="D414" s="14"/>
      <c r="E414" s="14"/>
      <c r="F414" s="13"/>
      <c r="G414" s="13"/>
      <c r="H414" s="13"/>
      <c r="I414" s="13"/>
      <c r="J414" s="13"/>
      <c r="K414" s="13"/>
      <c r="L414" s="13"/>
      <c r="M414" s="13"/>
      <c r="N414" s="15"/>
    </row>
    <row r="415" spans="1:14" x14ac:dyDescent="0.2">
      <c r="A415" s="16" t="s">
        <v>36</v>
      </c>
      <c r="B415" s="17"/>
      <c r="C415" s="18">
        <v>0</v>
      </c>
      <c r="D415" s="19">
        <v>-1.59</v>
      </c>
      <c r="E415" s="19">
        <v>0</v>
      </c>
      <c r="F415" s="18">
        <v>-797328</v>
      </c>
      <c r="G415" s="18">
        <v>0</v>
      </c>
      <c r="H415" s="18">
        <v>-797328</v>
      </c>
      <c r="I415" s="18">
        <v>0</v>
      </c>
      <c r="J415" s="18">
        <v>-277470</v>
      </c>
      <c r="K415" s="18">
        <v>-7973</v>
      </c>
      <c r="L415" s="18">
        <v>0</v>
      </c>
      <c r="M415" s="18">
        <v>0</v>
      </c>
      <c r="N415" s="20">
        <v>-1074798</v>
      </c>
    </row>
    <row r="416" spans="1:14" x14ac:dyDescent="0.2">
      <c r="A416" s="16" t="s">
        <v>168</v>
      </c>
      <c r="B416" s="17"/>
      <c r="C416" s="18">
        <v>0</v>
      </c>
      <c r="D416" s="19">
        <v>0</v>
      </c>
      <c r="E416" s="19">
        <v>0</v>
      </c>
      <c r="F416" s="18">
        <v>0</v>
      </c>
      <c r="G416" s="18">
        <v>0</v>
      </c>
      <c r="H416" s="18">
        <v>0</v>
      </c>
      <c r="I416" s="18">
        <v>558800</v>
      </c>
      <c r="J416" s="18">
        <v>188874</v>
      </c>
      <c r="K416" s="18">
        <v>0</v>
      </c>
      <c r="L416" s="18">
        <v>0</v>
      </c>
      <c r="M416" s="18">
        <v>0</v>
      </c>
      <c r="N416" s="20">
        <v>747674</v>
      </c>
    </row>
    <row r="417" spans="1:14" x14ac:dyDescent="0.2">
      <c r="A417" s="16" t="s">
        <v>37</v>
      </c>
      <c r="B417" s="17"/>
      <c r="C417" s="18">
        <v>0</v>
      </c>
      <c r="D417" s="19">
        <v>0</v>
      </c>
      <c r="E417" s="19">
        <v>0</v>
      </c>
      <c r="F417" s="18">
        <v>0</v>
      </c>
      <c r="G417" s="18">
        <v>0</v>
      </c>
      <c r="H417" s="18">
        <v>0</v>
      </c>
      <c r="I417" s="18">
        <v>797328</v>
      </c>
      <c r="J417" s="18">
        <v>269497</v>
      </c>
      <c r="K417" s="18">
        <v>0</v>
      </c>
      <c r="L417" s="18">
        <v>0</v>
      </c>
      <c r="M417" s="18">
        <v>0</v>
      </c>
      <c r="N417" s="20">
        <v>1066825</v>
      </c>
    </row>
    <row r="418" spans="1:14" x14ac:dyDescent="0.2">
      <c r="A418" s="16" t="s">
        <v>20</v>
      </c>
      <c r="B418" s="17">
        <v>8</v>
      </c>
      <c r="C418" s="18">
        <v>0</v>
      </c>
      <c r="D418" s="19">
        <v>0</v>
      </c>
      <c r="E418" s="19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3975000</v>
      </c>
      <c r="N418" s="20">
        <v>3975000</v>
      </c>
    </row>
    <row r="419" spans="1:14" x14ac:dyDescent="0.2">
      <c r="A419" s="16" t="s">
        <v>21</v>
      </c>
      <c r="B419" s="17">
        <v>544</v>
      </c>
      <c r="C419" s="18">
        <v>0</v>
      </c>
      <c r="D419" s="19">
        <v>0</v>
      </c>
      <c r="E419" s="19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3164870</v>
      </c>
      <c r="N419" s="20">
        <v>3164870</v>
      </c>
    </row>
    <row r="420" spans="1:14" x14ac:dyDescent="0.2">
      <c r="A420" s="16" t="s">
        <v>23</v>
      </c>
      <c r="B420" s="17"/>
      <c r="C420" s="18">
        <v>0</v>
      </c>
      <c r="D420" s="19">
        <v>0</v>
      </c>
      <c r="E420" s="19">
        <v>3.36</v>
      </c>
      <c r="F420" s="18">
        <v>0</v>
      </c>
      <c r="G420" s="18">
        <v>1428134</v>
      </c>
      <c r="H420" s="18">
        <v>1428134</v>
      </c>
      <c r="I420" s="18">
        <v>0</v>
      </c>
      <c r="J420" s="18">
        <v>496990</v>
      </c>
      <c r="K420" s="18">
        <v>14281</v>
      </c>
      <c r="L420" s="18">
        <v>0</v>
      </c>
      <c r="M420" s="18">
        <v>0</v>
      </c>
      <c r="N420" s="20">
        <v>1925124</v>
      </c>
    </row>
    <row r="421" spans="1:14" x14ac:dyDescent="0.2">
      <c r="A421" s="16" t="s">
        <v>64</v>
      </c>
      <c r="B421" s="17"/>
      <c r="C421" s="18">
        <v>0</v>
      </c>
      <c r="D421" s="19">
        <v>24.513500000000001</v>
      </c>
      <c r="E421" s="19">
        <v>5.85</v>
      </c>
      <c r="F421" s="18">
        <v>17648512</v>
      </c>
      <c r="G421" s="18">
        <v>1866827</v>
      </c>
      <c r="H421" s="18">
        <v>19515339</v>
      </c>
      <c r="I421" s="18">
        <v>0</v>
      </c>
      <c r="J421" s="18">
        <v>6791339</v>
      </c>
      <c r="K421" s="18">
        <v>195154</v>
      </c>
      <c r="L421" s="18">
        <v>886388</v>
      </c>
      <c r="M421" s="18">
        <v>0</v>
      </c>
      <c r="N421" s="20">
        <v>27193066</v>
      </c>
    </row>
    <row r="422" spans="1:14" x14ac:dyDescent="0.2">
      <c r="A422" s="16" t="s">
        <v>83</v>
      </c>
      <c r="B422" s="17"/>
      <c r="C422" s="18">
        <v>0</v>
      </c>
      <c r="D422" s="19">
        <v>0</v>
      </c>
      <c r="E422" s="19">
        <v>0</v>
      </c>
      <c r="F422" s="18">
        <v>96000</v>
      </c>
      <c r="G422" s="18">
        <v>0</v>
      </c>
      <c r="H422" s="18">
        <v>96000</v>
      </c>
      <c r="I422" s="18">
        <v>0</v>
      </c>
      <c r="J422" s="18">
        <v>33408</v>
      </c>
      <c r="K422" s="18">
        <v>960</v>
      </c>
      <c r="L422" s="18">
        <v>9000</v>
      </c>
      <c r="M422" s="18">
        <v>0</v>
      </c>
      <c r="N422" s="20">
        <v>138408</v>
      </c>
    </row>
    <row r="423" spans="1:14" x14ac:dyDescent="0.2">
      <c r="A423" s="11" t="s">
        <v>24</v>
      </c>
      <c r="B423" s="12"/>
      <c r="C423" s="13">
        <f>SUM(C415:C422)</f>
        <v>0</v>
      </c>
      <c r="D423" s="14">
        <f>SUM(D415:D422)</f>
        <v>22.923500000000001</v>
      </c>
      <c r="E423" s="14">
        <f>SUM(E415:E422)</f>
        <v>9.2099999999999991</v>
      </c>
      <c r="F423" s="13">
        <f>SUM(F415:F422)</f>
        <v>16947184</v>
      </c>
      <c r="G423" s="13">
        <f>SUM(G415:G422)</f>
        <v>3294961</v>
      </c>
      <c r="H423" s="13">
        <f>SUM(H415:H422)</f>
        <v>20242145</v>
      </c>
      <c r="I423" s="13">
        <f>SUM(I415:I422)</f>
        <v>1356128</v>
      </c>
      <c r="J423" s="13">
        <f>SUM(J415:J422)</f>
        <v>7502638</v>
      </c>
      <c r="K423" s="13">
        <f>SUM(K415:K422)</f>
        <v>202422</v>
      </c>
      <c r="L423" s="13">
        <f>SUM(L415:L422)</f>
        <v>895388</v>
      </c>
      <c r="M423" s="13">
        <f>SUM(M415:M422)</f>
        <v>7139870</v>
      </c>
      <c r="N423" s="15">
        <f>SUM(N415:N422)</f>
        <v>37136169</v>
      </c>
    </row>
    <row r="424" spans="1:14" x14ac:dyDescent="0.2">
      <c r="A424" s="11" t="s">
        <v>25</v>
      </c>
      <c r="B424" s="12"/>
      <c r="C424" s="13"/>
      <c r="D424" s="14"/>
      <c r="E424" s="14"/>
      <c r="F424" s="13"/>
      <c r="G424" s="13"/>
      <c r="H424" s="13"/>
      <c r="I424" s="13"/>
      <c r="J424" s="13"/>
      <c r="K424" s="13"/>
      <c r="L424" s="13"/>
      <c r="M424" s="13"/>
      <c r="N424" s="15"/>
    </row>
    <row r="425" spans="1:14" x14ac:dyDescent="0.2">
      <c r="A425" s="16" t="s">
        <v>49</v>
      </c>
      <c r="B425" s="17"/>
      <c r="C425" s="18">
        <v>103</v>
      </c>
      <c r="D425" s="19">
        <v>0</v>
      </c>
      <c r="E425" s="19">
        <v>3.6591</v>
      </c>
      <c r="F425" s="18">
        <v>0</v>
      </c>
      <c r="G425" s="18">
        <v>1124910</v>
      </c>
      <c r="H425" s="18">
        <v>1124910</v>
      </c>
      <c r="I425" s="18">
        <v>0</v>
      </c>
      <c r="J425" s="18">
        <v>391469</v>
      </c>
      <c r="K425" s="18">
        <v>11249</v>
      </c>
      <c r="L425" s="18">
        <v>10300</v>
      </c>
      <c r="M425" s="18">
        <v>0</v>
      </c>
      <c r="N425" s="20">
        <v>1526679</v>
      </c>
    </row>
    <row r="426" spans="1:14" x14ac:dyDescent="0.2">
      <c r="A426" s="16" t="s">
        <v>176</v>
      </c>
      <c r="B426" s="17"/>
      <c r="C426" s="18">
        <v>353</v>
      </c>
      <c r="D426" s="19">
        <v>0</v>
      </c>
      <c r="E426" s="19">
        <v>5.3780000000000001</v>
      </c>
      <c r="F426" s="18">
        <v>0</v>
      </c>
      <c r="G426" s="18">
        <v>1653348</v>
      </c>
      <c r="H426" s="18">
        <v>1653348</v>
      </c>
      <c r="I426" s="18">
        <v>0</v>
      </c>
      <c r="J426" s="18">
        <v>575364</v>
      </c>
      <c r="K426" s="18">
        <v>16533</v>
      </c>
      <c r="L426" s="18">
        <v>21533</v>
      </c>
      <c r="M426" s="18">
        <v>0</v>
      </c>
      <c r="N426" s="20">
        <v>2250245</v>
      </c>
    </row>
    <row r="427" spans="1:14" x14ac:dyDescent="0.2">
      <c r="A427" s="11" t="s">
        <v>24</v>
      </c>
      <c r="B427" s="12"/>
      <c r="C427" s="13">
        <f>SUM(C425:C426)</f>
        <v>456</v>
      </c>
      <c r="D427" s="14">
        <f>SUM(D425:D426)</f>
        <v>0</v>
      </c>
      <c r="E427" s="14">
        <f>SUM(E425:E426)</f>
        <v>9.0371000000000006</v>
      </c>
      <c r="F427" s="13">
        <f>SUM(F425:F426)</f>
        <v>0</v>
      </c>
      <c r="G427" s="13">
        <f>SUM(G425:G426)</f>
        <v>2778258</v>
      </c>
      <c r="H427" s="13">
        <f>SUM(H425:H426)</f>
        <v>2778258</v>
      </c>
      <c r="I427" s="13">
        <f>SUM(I425:I426)</f>
        <v>0</v>
      </c>
      <c r="J427" s="13">
        <f>SUM(J425:J426)</f>
        <v>966833</v>
      </c>
      <c r="K427" s="13">
        <f>SUM(K425:K426)</f>
        <v>27782</v>
      </c>
      <c r="L427" s="13">
        <f>SUM(L425:L426)</f>
        <v>31833</v>
      </c>
      <c r="M427" s="13">
        <f>SUM(M425:M426)</f>
        <v>0</v>
      </c>
      <c r="N427" s="15">
        <f>SUM(N425:N426)</f>
        <v>3776924</v>
      </c>
    </row>
    <row r="428" spans="1:14" x14ac:dyDescent="0.2">
      <c r="A428" s="11" t="s">
        <v>179</v>
      </c>
      <c r="B428" s="12"/>
      <c r="C428" s="13"/>
      <c r="D428" s="14"/>
      <c r="E428" s="14"/>
      <c r="F428" s="13"/>
      <c r="G428" s="13"/>
      <c r="H428" s="13"/>
      <c r="I428" s="13"/>
      <c r="J428" s="13"/>
      <c r="K428" s="13"/>
      <c r="L428" s="13"/>
      <c r="M428" s="13"/>
      <c r="N428" s="15"/>
    </row>
    <row r="429" spans="1:14" x14ac:dyDescent="0.2">
      <c r="A429" s="16" t="s">
        <v>297</v>
      </c>
      <c r="B429" s="17"/>
      <c r="C429" s="18">
        <v>91</v>
      </c>
      <c r="D429" s="19">
        <v>5.4192</v>
      </c>
      <c r="E429" s="19">
        <v>2.9836</v>
      </c>
      <c r="F429" s="18">
        <v>2953746</v>
      </c>
      <c r="G429" s="18">
        <v>863716</v>
      </c>
      <c r="H429" s="18">
        <v>3817462</v>
      </c>
      <c r="I429" s="18">
        <v>0</v>
      </c>
      <c r="J429" s="18">
        <v>1328478</v>
      </c>
      <c r="K429" s="18">
        <v>38175</v>
      </c>
      <c r="L429" s="18">
        <v>43043</v>
      </c>
      <c r="M429" s="18">
        <v>0</v>
      </c>
      <c r="N429" s="20">
        <v>5188983</v>
      </c>
    </row>
    <row r="430" spans="1:14" x14ac:dyDescent="0.2">
      <c r="A430" s="16" t="s">
        <v>313</v>
      </c>
      <c r="B430" s="17"/>
      <c r="C430" s="18">
        <v>24</v>
      </c>
      <c r="D430" s="19">
        <v>0.96</v>
      </c>
      <c r="E430" s="19">
        <v>0.78690000000000004</v>
      </c>
      <c r="F430" s="18">
        <v>523250</v>
      </c>
      <c r="G430" s="18">
        <v>227798</v>
      </c>
      <c r="H430" s="18">
        <v>751048</v>
      </c>
      <c r="I430" s="18">
        <v>0</v>
      </c>
      <c r="J430" s="18">
        <v>261364</v>
      </c>
      <c r="K430" s="18">
        <v>7510</v>
      </c>
      <c r="L430" s="18">
        <v>8640</v>
      </c>
      <c r="M430" s="18">
        <v>0</v>
      </c>
      <c r="N430" s="20">
        <v>1021052</v>
      </c>
    </row>
    <row r="431" spans="1:14" x14ac:dyDescent="0.2">
      <c r="A431" s="11" t="s">
        <v>24</v>
      </c>
      <c r="B431" s="12"/>
      <c r="C431" s="13">
        <f>SUM(C429:C430)</f>
        <v>115</v>
      </c>
      <c r="D431" s="14">
        <f>SUM(D429:D430)</f>
        <v>6.3792</v>
      </c>
      <c r="E431" s="14">
        <f>SUM(E429:E430)</f>
        <v>3.7705000000000002</v>
      </c>
      <c r="F431" s="13">
        <f>SUM(F429:F430)</f>
        <v>3476996</v>
      </c>
      <c r="G431" s="13">
        <f>SUM(G429:G430)</f>
        <v>1091514</v>
      </c>
      <c r="H431" s="13">
        <f>SUM(H429:H430)</f>
        <v>4568510</v>
      </c>
      <c r="I431" s="13">
        <f>SUM(I429:I430)</f>
        <v>0</v>
      </c>
      <c r="J431" s="13">
        <f>SUM(J429:J430)</f>
        <v>1589842</v>
      </c>
      <c r="K431" s="13">
        <f>SUM(K429:K430)</f>
        <v>45685</v>
      </c>
      <c r="L431" s="13">
        <f>SUM(L429:L430)</f>
        <v>51683</v>
      </c>
      <c r="M431" s="13">
        <f>SUM(M429:M430)</f>
        <v>0</v>
      </c>
      <c r="N431" s="15">
        <f>SUM(N429:N430)</f>
        <v>6210035</v>
      </c>
    </row>
    <row r="432" spans="1:14" x14ac:dyDescent="0.2">
      <c r="A432" s="11" t="s">
        <v>277</v>
      </c>
      <c r="B432" s="12"/>
      <c r="C432" s="13"/>
      <c r="D432" s="14"/>
      <c r="E432" s="14"/>
      <c r="F432" s="13"/>
      <c r="G432" s="13"/>
      <c r="H432" s="13"/>
      <c r="I432" s="13"/>
      <c r="J432" s="13"/>
      <c r="K432" s="13"/>
      <c r="L432" s="13"/>
      <c r="M432" s="13"/>
      <c r="N432" s="15"/>
    </row>
    <row r="433" spans="1:14" x14ac:dyDescent="0.2">
      <c r="A433" s="16" t="s">
        <v>278</v>
      </c>
      <c r="B433" s="17"/>
      <c r="C433" s="18">
        <v>0</v>
      </c>
      <c r="D433" s="19">
        <v>3.54</v>
      </c>
      <c r="E433" s="19">
        <v>0.65139999999999998</v>
      </c>
      <c r="F433" s="18">
        <v>2312753</v>
      </c>
      <c r="G433" s="18">
        <v>207869</v>
      </c>
      <c r="H433" s="18">
        <v>2520622</v>
      </c>
      <c r="I433" s="18">
        <v>0</v>
      </c>
      <c r="J433" s="18">
        <v>877176</v>
      </c>
      <c r="K433" s="18">
        <v>25206</v>
      </c>
      <c r="L433" s="18">
        <v>12369</v>
      </c>
      <c r="M433" s="18">
        <v>0</v>
      </c>
      <c r="N433" s="20">
        <v>3410167</v>
      </c>
    </row>
    <row r="434" spans="1:14" x14ac:dyDescent="0.2">
      <c r="A434" s="11" t="s">
        <v>24</v>
      </c>
      <c r="B434" s="12"/>
      <c r="C434" s="13">
        <f>SUM(C433:C433)</f>
        <v>0</v>
      </c>
      <c r="D434" s="14">
        <f>SUM(D433:D433)</f>
        <v>3.54</v>
      </c>
      <c r="E434" s="14">
        <f>SUM(E433:E433)</f>
        <v>0.65139999999999998</v>
      </c>
      <c r="F434" s="13">
        <f>SUM(F433:F433)</f>
        <v>2312753</v>
      </c>
      <c r="G434" s="13">
        <f>SUM(G433:G433)</f>
        <v>207869</v>
      </c>
      <c r="H434" s="13">
        <f>SUM(H433:H433)</f>
        <v>2520622</v>
      </c>
      <c r="I434" s="13">
        <f>SUM(I433:I433)</f>
        <v>0</v>
      </c>
      <c r="J434" s="13">
        <f>SUM(J433:J433)</f>
        <v>877176</v>
      </c>
      <c r="K434" s="13">
        <f>SUM(K433:K433)</f>
        <v>25206</v>
      </c>
      <c r="L434" s="13">
        <f>SUM(L433:L433)</f>
        <v>12369</v>
      </c>
      <c r="M434" s="13">
        <f>SUM(M433:M433)</f>
        <v>0</v>
      </c>
      <c r="N434" s="15">
        <f>SUM(N433:N433)</f>
        <v>3410167</v>
      </c>
    </row>
    <row r="435" spans="1:14" x14ac:dyDescent="0.2">
      <c r="A435" s="6" t="s">
        <v>343</v>
      </c>
      <c r="B435" s="7"/>
      <c r="C435" s="8">
        <f>C423+C427+C431+C434</f>
        <v>571</v>
      </c>
      <c r="D435" s="9">
        <f>D423+D427+D431+D434</f>
        <v>32.842700000000001</v>
      </c>
      <c r="E435" s="9">
        <f>E423+E427+E431+E434</f>
        <v>22.669</v>
      </c>
      <c r="F435" s="8">
        <f>F423+F427+F431+F434</f>
        <v>22736933</v>
      </c>
      <c r="G435" s="8">
        <f>G423+G427+G431+G434</f>
        <v>7372602</v>
      </c>
      <c r="H435" s="8">
        <f>H423+H427+H431+H434</f>
        <v>30109535</v>
      </c>
      <c r="I435" s="8">
        <f>I423+I427+I431+I434</f>
        <v>1356128</v>
      </c>
      <c r="J435" s="8">
        <f>J423+J427+J431+J434</f>
        <v>10936489</v>
      </c>
      <c r="K435" s="8">
        <f>K423+K427+K431+K434</f>
        <v>301095</v>
      </c>
      <c r="L435" s="8">
        <f>L423+L427+L431+L434</f>
        <v>991273</v>
      </c>
      <c r="M435" s="8">
        <f>M423+M427+M431+M434</f>
        <v>7139870</v>
      </c>
      <c r="N435" s="10">
        <f>N423+N427+N431+N434</f>
        <v>50533295</v>
      </c>
    </row>
    <row r="436" spans="1:14" x14ac:dyDescent="0.2">
      <c r="A436" s="16"/>
      <c r="B436" s="17"/>
      <c r="C436" s="18"/>
      <c r="D436" s="19"/>
      <c r="E436" s="19"/>
      <c r="F436" s="18"/>
      <c r="G436" s="18"/>
      <c r="H436" s="18"/>
      <c r="I436" s="18"/>
      <c r="J436" s="18"/>
      <c r="K436" s="18"/>
      <c r="L436" s="18"/>
      <c r="M436" s="18"/>
      <c r="N436" s="20"/>
    </row>
    <row r="437" spans="1:14" x14ac:dyDescent="0.2">
      <c r="A437" s="6" t="s">
        <v>344</v>
      </c>
      <c r="B437" s="7"/>
      <c r="C437" s="8"/>
      <c r="D437" s="9"/>
      <c r="E437" s="9"/>
      <c r="F437" s="8"/>
      <c r="G437" s="8"/>
      <c r="H437" s="8"/>
      <c r="I437" s="8"/>
      <c r="J437" s="8"/>
      <c r="K437" s="8"/>
      <c r="L437" s="8"/>
      <c r="M437" s="8"/>
      <c r="N437" s="10"/>
    </row>
    <row r="438" spans="1:14" x14ac:dyDescent="0.2">
      <c r="A438" s="6" t="s">
        <v>345</v>
      </c>
      <c r="B438" s="7" t="s">
        <v>6</v>
      </c>
      <c r="C438" s="8" t="s">
        <v>7</v>
      </c>
      <c r="D438" s="9" t="s">
        <v>8</v>
      </c>
      <c r="E438" s="9" t="s">
        <v>9</v>
      </c>
      <c r="F438" s="8" t="s">
        <v>10</v>
      </c>
      <c r="G438" s="8" t="s">
        <v>11</v>
      </c>
      <c r="H438" s="8" t="s">
        <v>12</v>
      </c>
      <c r="I438" s="8" t="s">
        <v>13</v>
      </c>
      <c r="J438" s="8" t="s">
        <v>14</v>
      </c>
      <c r="K438" s="8" t="s">
        <v>15</v>
      </c>
      <c r="L438" s="8" t="s">
        <v>16</v>
      </c>
      <c r="M438" s="8" t="s">
        <v>17</v>
      </c>
      <c r="N438" s="10" t="s">
        <v>18</v>
      </c>
    </row>
    <row r="439" spans="1:14" x14ac:dyDescent="0.2">
      <c r="A439" s="11" t="s">
        <v>273</v>
      </c>
      <c r="B439" s="12"/>
      <c r="C439" s="13"/>
      <c r="D439" s="14"/>
      <c r="E439" s="14"/>
      <c r="F439" s="13"/>
      <c r="G439" s="13"/>
      <c r="H439" s="13"/>
      <c r="I439" s="13"/>
      <c r="J439" s="13"/>
      <c r="K439" s="13"/>
      <c r="L439" s="13"/>
      <c r="M439" s="13"/>
      <c r="N439" s="15"/>
    </row>
    <row r="440" spans="1:14" x14ac:dyDescent="0.2">
      <c r="A440" s="16" t="s">
        <v>87</v>
      </c>
      <c r="B440" s="17"/>
      <c r="C440" s="18">
        <v>0</v>
      </c>
      <c r="D440" s="19">
        <v>1.7778</v>
      </c>
      <c r="E440" s="19">
        <v>0</v>
      </c>
      <c r="F440" s="18">
        <v>615912</v>
      </c>
      <c r="G440" s="18">
        <v>0</v>
      </c>
      <c r="H440" s="18">
        <v>615912</v>
      </c>
      <c r="I440" s="18">
        <v>0</v>
      </c>
      <c r="J440" s="18">
        <v>214337</v>
      </c>
      <c r="K440" s="18">
        <v>6159</v>
      </c>
      <c r="L440" s="18">
        <v>0</v>
      </c>
      <c r="M440" s="18">
        <v>0</v>
      </c>
      <c r="N440" s="20">
        <v>830249</v>
      </c>
    </row>
    <row r="441" spans="1:14" x14ac:dyDescent="0.2">
      <c r="A441" s="16" t="s">
        <v>274</v>
      </c>
      <c r="B441" s="17"/>
      <c r="C441" s="18">
        <v>0</v>
      </c>
      <c r="D441" s="19">
        <v>0.73329999999999995</v>
      </c>
      <c r="E441" s="19">
        <v>0</v>
      </c>
      <c r="F441" s="18">
        <v>370224</v>
      </c>
      <c r="G441" s="18">
        <v>0</v>
      </c>
      <c r="H441" s="18">
        <v>370224</v>
      </c>
      <c r="I441" s="18">
        <v>0</v>
      </c>
      <c r="J441" s="18">
        <v>128838</v>
      </c>
      <c r="K441" s="18">
        <v>3702</v>
      </c>
      <c r="L441" s="18">
        <v>0</v>
      </c>
      <c r="M441" s="18">
        <v>0</v>
      </c>
      <c r="N441" s="20">
        <v>499062</v>
      </c>
    </row>
    <row r="442" spans="1:14" x14ac:dyDescent="0.2">
      <c r="A442" s="16" t="s">
        <v>36</v>
      </c>
      <c r="B442" s="17"/>
      <c r="C442" s="18">
        <v>0</v>
      </c>
      <c r="D442" s="19">
        <v>-0.11</v>
      </c>
      <c r="E442" s="19">
        <v>0</v>
      </c>
      <c r="F442" s="18">
        <v>-56280</v>
      </c>
      <c r="G442" s="18">
        <v>0</v>
      </c>
      <c r="H442" s="18">
        <v>-56280</v>
      </c>
      <c r="I442" s="18">
        <v>0</v>
      </c>
      <c r="J442" s="18">
        <v>-19585</v>
      </c>
      <c r="K442" s="18">
        <v>-563</v>
      </c>
      <c r="L442" s="18">
        <v>0</v>
      </c>
      <c r="M442" s="18">
        <v>0</v>
      </c>
      <c r="N442" s="20">
        <v>-75865</v>
      </c>
    </row>
    <row r="443" spans="1:14" x14ac:dyDescent="0.2">
      <c r="A443" s="16" t="s">
        <v>168</v>
      </c>
      <c r="B443" s="17"/>
      <c r="C443" s="18">
        <v>0</v>
      </c>
      <c r="D443" s="19">
        <v>0</v>
      </c>
      <c r="E443" s="19">
        <v>0</v>
      </c>
      <c r="F443" s="18">
        <v>0</v>
      </c>
      <c r="G443" s="18">
        <v>0</v>
      </c>
      <c r="H443" s="18">
        <v>0</v>
      </c>
      <c r="I443" s="18">
        <v>697000</v>
      </c>
      <c r="J443" s="18">
        <v>235586</v>
      </c>
      <c r="K443" s="18">
        <v>0</v>
      </c>
      <c r="L443" s="18">
        <v>0</v>
      </c>
      <c r="M443" s="18">
        <v>0</v>
      </c>
      <c r="N443" s="20">
        <v>932586</v>
      </c>
    </row>
    <row r="444" spans="1:14" x14ac:dyDescent="0.2">
      <c r="A444" s="16" t="s">
        <v>37</v>
      </c>
      <c r="B444" s="17"/>
      <c r="C444" s="18">
        <v>0</v>
      </c>
      <c r="D444" s="19">
        <v>0</v>
      </c>
      <c r="E444" s="19">
        <v>0</v>
      </c>
      <c r="F444" s="18">
        <v>0</v>
      </c>
      <c r="G444" s="18">
        <v>0</v>
      </c>
      <c r="H444" s="18">
        <v>0</v>
      </c>
      <c r="I444" s="18">
        <v>56280</v>
      </c>
      <c r="J444" s="18">
        <v>19022</v>
      </c>
      <c r="K444" s="18">
        <v>0</v>
      </c>
      <c r="L444" s="18">
        <v>0</v>
      </c>
      <c r="M444" s="18">
        <v>0</v>
      </c>
      <c r="N444" s="20">
        <v>75302</v>
      </c>
    </row>
    <row r="445" spans="1:14" x14ac:dyDescent="0.2">
      <c r="A445" s="16" t="s">
        <v>88</v>
      </c>
      <c r="B445" s="17"/>
      <c r="C445" s="18">
        <v>0</v>
      </c>
      <c r="D445" s="19">
        <v>0</v>
      </c>
      <c r="E445" s="19">
        <v>0</v>
      </c>
      <c r="F445" s="18">
        <v>0</v>
      </c>
      <c r="G445" s="18">
        <v>0</v>
      </c>
      <c r="H445" s="18">
        <v>0</v>
      </c>
      <c r="I445" s="18">
        <v>0</v>
      </c>
      <c r="J445" s="18">
        <v>1</v>
      </c>
      <c r="K445" s="18">
        <v>0</v>
      </c>
      <c r="L445" s="18">
        <v>0</v>
      </c>
      <c r="M445" s="18">
        <v>0</v>
      </c>
      <c r="N445" s="20">
        <v>1</v>
      </c>
    </row>
    <row r="446" spans="1:14" x14ac:dyDescent="0.2">
      <c r="A446" s="16" t="s">
        <v>20</v>
      </c>
      <c r="B446" s="17">
        <v>8</v>
      </c>
      <c r="C446" s="18">
        <v>0</v>
      </c>
      <c r="D446" s="19">
        <v>0</v>
      </c>
      <c r="E446" s="19">
        <v>0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3875000</v>
      </c>
      <c r="N446" s="20">
        <v>3875000</v>
      </c>
    </row>
    <row r="447" spans="1:14" x14ac:dyDescent="0.2">
      <c r="A447" s="16" t="s">
        <v>21</v>
      </c>
      <c r="B447" s="17">
        <v>544</v>
      </c>
      <c r="C447" s="18">
        <v>0</v>
      </c>
      <c r="D447" s="19">
        <v>0</v>
      </c>
      <c r="E447" s="19">
        <v>0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5740267</v>
      </c>
      <c r="N447" s="20">
        <v>5740267</v>
      </c>
    </row>
    <row r="448" spans="1:14" x14ac:dyDescent="0.2">
      <c r="A448" s="16" t="s">
        <v>276</v>
      </c>
      <c r="B448" s="17"/>
      <c r="C448" s="18">
        <v>0</v>
      </c>
      <c r="D448" s="19">
        <v>0</v>
      </c>
      <c r="E448" s="19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-499062</v>
      </c>
      <c r="M448" s="18">
        <v>0</v>
      </c>
      <c r="N448" s="20">
        <v>-499062</v>
      </c>
    </row>
    <row r="449" spans="1:14" x14ac:dyDescent="0.2">
      <c r="A449" s="16" t="s">
        <v>23</v>
      </c>
      <c r="B449" s="17"/>
      <c r="C449" s="18">
        <v>0</v>
      </c>
      <c r="D449" s="19">
        <v>0</v>
      </c>
      <c r="E449" s="19">
        <v>3.21</v>
      </c>
      <c r="F449" s="18">
        <v>0</v>
      </c>
      <c r="G449" s="18">
        <v>1364378</v>
      </c>
      <c r="H449" s="18">
        <v>1364378</v>
      </c>
      <c r="I449" s="18">
        <v>0</v>
      </c>
      <c r="J449" s="18">
        <v>474804</v>
      </c>
      <c r="K449" s="18">
        <v>13644</v>
      </c>
      <c r="L449" s="18">
        <v>0</v>
      </c>
      <c r="M449" s="18">
        <v>0</v>
      </c>
      <c r="N449" s="20">
        <v>1839182</v>
      </c>
    </row>
    <row r="450" spans="1:14" x14ac:dyDescent="0.2">
      <c r="A450" s="16" t="s">
        <v>64</v>
      </c>
      <c r="B450" s="17"/>
      <c r="C450" s="18">
        <v>0</v>
      </c>
      <c r="D450" s="19">
        <v>39.761699999999998</v>
      </c>
      <c r="E450" s="19">
        <v>6.5909000000000004</v>
      </c>
      <c r="F450" s="18">
        <v>28512294</v>
      </c>
      <c r="G450" s="18">
        <v>2103263</v>
      </c>
      <c r="H450" s="18">
        <v>30615557</v>
      </c>
      <c r="I450" s="18">
        <v>0</v>
      </c>
      <c r="J450" s="18">
        <v>10654213</v>
      </c>
      <c r="K450" s="18">
        <v>306155</v>
      </c>
      <c r="L450" s="18">
        <v>914699</v>
      </c>
      <c r="M450" s="18">
        <v>0</v>
      </c>
      <c r="N450" s="20">
        <v>42184469</v>
      </c>
    </row>
    <row r="451" spans="1:14" x14ac:dyDescent="0.2">
      <c r="A451" s="16" t="s">
        <v>83</v>
      </c>
      <c r="B451" s="17"/>
      <c r="C451" s="18">
        <v>0</v>
      </c>
      <c r="D451" s="19">
        <v>0</v>
      </c>
      <c r="E451" s="19">
        <v>0</v>
      </c>
      <c r="F451" s="18">
        <v>120000</v>
      </c>
      <c r="G451" s="18">
        <v>0</v>
      </c>
      <c r="H451" s="18">
        <v>120000</v>
      </c>
      <c r="I451" s="18">
        <v>0</v>
      </c>
      <c r="J451" s="18">
        <v>41760</v>
      </c>
      <c r="K451" s="18">
        <v>1200</v>
      </c>
      <c r="L451" s="18">
        <v>18000</v>
      </c>
      <c r="M451" s="18">
        <v>0</v>
      </c>
      <c r="N451" s="20">
        <v>179760</v>
      </c>
    </row>
    <row r="452" spans="1:14" x14ac:dyDescent="0.2">
      <c r="A452" s="11" t="s">
        <v>24</v>
      </c>
      <c r="B452" s="12"/>
      <c r="C452" s="13">
        <f>SUM(C440:C451)</f>
        <v>0</v>
      </c>
      <c r="D452" s="14">
        <f>SUM(D440:D451)</f>
        <v>42.162799999999997</v>
      </c>
      <c r="E452" s="14">
        <f>SUM(E440:E451)</f>
        <v>9.8009000000000004</v>
      </c>
      <c r="F452" s="13">
        <f>SUM(F440:F451)</f>
        <v>29562150</v>
      </c>
      <c r="G452" s="13">
        <f>SUM(G440:G451)</f>
        <v>3467641</v>
      </c>
      <c r="H452" s="13">
        <f>SUM(H440:H451)</f>
        <v>33029791</v>
      </c>
      <c r="I452" s="13">
        <f>SUM(I440:I451)</f>
        <v>753280</v>
      </c>
      <c r="J452" s="13">
        <f>SUM(J440:J451)</f>
        <v>11748976</v>
      </c>
      <c r="K452" s="13">
        <f>SUM(K440:K451)</f>
        <v>330297</v>
      </c>
      <c r="L452" s="13">
        <f>SUM(L440:L451)</f>
        <v>433637</v>
      </c>
      <c r="M452" s="13">
        <f>SUM(M440:M451)</f>
        <v>9615267</v>
      </c>
      <c r="N452" s="15">
        <f>SUM(N440:N451)</f>
        <v>55580951</v>
      </c>
    </row>
    <row r="453" spans="1:14" x14ac:dyDescent="0.2">
      <c r="A453" s="11" t="s">
        <v>25</v>
      </c>
      <c r="B453" s="12"/>
      <c r="C453" s="13"/>
      <c r="D453" s="14"/>
      <c r="E453" s="14"/>
      <c r="F453" s="13"/>
      <c r="G453" s="13"/>
      <c r="H453" s="13"/>
      <c r="I453" s="13"/>
      <c r="J453" s="13"/>
      <c r="K453" s="13"/>
      <c r="L453" s="13"/>
      <c r="M453" s="13"/>
      <c r="N453" s="15"/>
    </row>
    <row r="454" spans="1:14" x14ac:dyDescent="0.2">
      <c r="A454" s="16" t="s">
        <v>49</v>
      </c>
      <c r="B454" s="17"/>
      <c r="C454" s="18">
        <v>102</v>
      </c>
      <c r="D454" s="19">
        <v>0</v>
      </c>
      <c r="E454" s="19">
        <v>3.625</v>
      </c>
      <c r="F454" s="18">
        <v>0</v>
      </c>
      <c r="G454" s="18">
        <v>1114427</v>
      </c>
      <c r="H454" s="18">
        <v>1114427</v>
      </c>
      <c r="I454" s="18">
        <v>0</v>
      </c>
      <c r="J454" s="18">
        <v>387820</v>
      </c>
      <c r="K454" s="18">
        <v>11144</v>
      </c>
      <c r="L454" s="18">
        <v>10200</v>
      </c>
      <c r="M454" s="18">
        <v>0</v>
      </c>
      <c r="N454" s="20">
        <v>1512447</v>
      </c>
    </row>
    <row r="455" spans="1:14" x14ac:dyDescent="0.2">
      <c r="A455" s="16" t="s">
        <v>124</v>
      </c>
      <c r="B455" s="17"/>
      <c r="C455" s="18">
        <v>7</v>
      </c>
      <c r="D455" s="19">
        <v>0</v>
      </c>
      <c r="E455" s="19">
        <v>0.24940000000000001</v>
      </c>
      <c r="F455" s="18">
        <v>0</v>
      </c>
      <c r="G455" s="18">
        <v>76673</v>
      </c>
      <c r="H455" s="18">
        <v>76673</v>
      </c>
      <c r="I455" s="18">
        <v>0</v>
      </c>
      <c r="J455" s="18">
        <v>26683</v>
      </c>
      <c r="K455" s="18">
        <v>767</v>
      </c>
      <c r="L455" s="18">
        <v>700</v>
      </c>
      <c r="M455" s="18">
        <v>0</v>
      </c>
      <c r="N455" s="20">
        <v>104056</v>
      </c>
    </row>
    <row r="456" spans="1:14" x14ac:dyDescent="0.2">
      <c r="A456" s="16" t="s">
        <v>176</v>
      </c>
      <c r="B456" s="17"/>
      <c r="C456" s="18">
        <v>550</v>
      </c>
      <c r="D456" s="19">
        <v>0</v>
      </c>
      <c r="E456" s="19">
        <v>7.6075999999999997</v>
      </c>
      <c r="F456" s="18">
        <v>0</v>
      </c>
      <c r="G456" s="18">
        <v>2338789</v>
      </c>
      <c r="H456" s="18">
        <v>2338789</v>
      </c>
      <c r="I456" s="18">
        <v>0</v>
      </c>
      <c r="J456" s="18">
        <v>813899</v>
      </c>
      <c r="K456" s="18">
        <v>23388</v>
      </c>
      <c r="L456" s="18">
        <v>33550</v>
      </c>
      <c r="M456" s="18">
        <v>0</v>
      </c>
      <c r="N456" s="20">
        <v>3186238</v>
      </c>
    </row>
    <row r="457" spans="1:14" x14ac:dyDescent="0.2">
      <c r="A457" s="11" t="s">
        <v>24</v>
      </c>
      <c r="B457" s="12"/>
      <c r="C457" s="13">
        <f>SUM(C454:C456)</f>
        <v>659</v>
      </c>
      <c r="D457" s="14">
        <f>SUM(D454:D456)</f>
        <v>0</v>
      </c>
      <c r="E457" s="14">
        <f>SUM(E454:E456)</f>
        <v>11.481999999999999</v>
      </c>
      <c r="F457" s="13">
        <f>SUM(F454:F456)</f>
        <v>0</v>
      </c>
      <c r="G457" s="13">
        <f>SUM(G454:G456)</f>
        <v>3529889</v>
      </c>
      <c r="H457" s="13">
        <f>SUM(H454:H456)</f>
        <v>3529889</v>
      </c>
      <c r="I457" s="13">
        <f>SUM(I454:I456)</f>
        <v>0</v>
      </c>
      <c r="J457" s="13">
        <f>SUM(J454:J456)</f>
        <v>1228402</v>
      </c>
      <c r="K457" s="13">
        <f>SUM(K454:K456)</f>
        <v>35299</v>
      </c>
      <c r="L457" s="13">
        <f>SUM(L454:L456)</f>
        <v>44450</v>
      </c>
      <c r="M457" s="13">
        <f>SUM(M454:M456)</f>
        <v>0</v>
      </c>
      <c r="N457" s="15">
        <f>SUM(N454:N456)</f>
        <v>4802741</v>
      </c>
    </row>
    <row r="458" spans="1:14" x14ac:dyDescent="0.2">
      <c r="A458" s="11" t="s">
        <v>179</v>
      </c>
      <c r="B458" s="12"/>
      <c r="C458" s="13"/>
      <c r="D458" s="14"/>
      <c r="E458" s="14"/>
      <c r="F458" s="13"/>
      <c r="G458" s="13"/>
      <c r="H458" s="13"/>
      <c r="I458" s="13"/>
      <c r="J458" s="13"/>
      <c r="K458" s="13"/>
      <c r="L458" s="13"/>
      <c r="M458" s="13"/>
      <c r="N458" s="15"/>
    </row>
    <row r="459" spans="1:14" x14ac:dyDescent="0.2">
      <c r="A459" s="16" t="s">
        <v>180</v>
      </c>
      <c r="B459" s="17"/>
      <c r="C459" s="18">
        <v>31</v>
      </c>
      <c r="D459" s="19">
        <v>3.0038999999999998</v>
      </c>
      <c r="E459" s="19">
        <v>1.0164</v>
      </c>
      <c r="F459" s="18">
        <v>1637282</v>
      </c>
      <c r="G459" s="18">
        <v>294236</v>
      </c>
      <c r="H459" s="18">
        <v>1931518</v>
      </c>
      <c r="I459" s="18">
        <v>0</v>
      </c>
      <c r="J459" s="18">
        <v>672168</v>
      </c>
      <c r="K459" s="18">
        <v>19315</v>
      </c>
      <c r="L459" s="18">
        <v>14663</v>
      </c>
      <c r="M459" s="18">
        <v>0</v>
      </c>
      <c r="N459" s="20">
        <v>2618349</v>
      </c>
    </row>
    <row r="460" spans="1:14" x14ac:dyDescent="0.2">
      <c r="A460" s="11" t="s">
        <v>24</v>
      </c>
      <c r="B460" s="12"/>
      <c r="C460" s="13">
        <f>SUM(C459:C459)</f>
        <v>31</v>
      </c>
      <c r="D460" s="14">
        <f>SUM(D459:D459)</f>
        <v>3.0038999999999998</v>
      </c>
      <c r="E460" s="14">
        <f>SUM(E459:E459)</f>
        <v>1.0164</v>
      </c>
      <c r="F460" s="13">
        <f>SUM(F459:F459)</f>
        <v>1637282</v>
      </c>
      <c r="G460" s="13">
        <f>SUM(G459:G459)</f>
        <v>294236</v>
      </c>
      <c r="H460" s="13">
        <f>SUM(H459:H459)</f>
        <v>1931518</v>
      </c>
      <c r="I460" s="13">
        <f>SUM(I459:I459)</f>
        <v>0</v>
      </c>
      <c r="J460" s="13">
        <f>SUM(J459:J459)</f>
        <v>672168</v>
      </c>
      <c r="K460" s="13">
        <f>SUM(K459:K459)</f>
        <v>19315</v>
      </c>
      <c r="L460" s="13">
        <f>SUM(L459:L459)</f>
        <v>14663</v>
      </c>
      <c r="M460" s="13">
        <f>SUM(M459:M459)</f>
        <v>0</v>
      </c>
      <c r="N460" s="15">
        <f>SUM(N459:N459)</f>
        <v>2618349</v>
      </c>
    </row>
    <row r="461" spans="1:14" x14ac:dyDescent="0.2">
      <c r="A461" s="6" t="s">
        <v>346</v>
      </c>
      <c r="B461" s="7"/>
      <c r="C461" s="8">
        <f>C452+C457+C460</f>
        <v>690</v>
      </c>
      <c r="D461" s="9">
        <f>D452+D457+D460</f>
        <v>45.166699999999999</v>
      </c>
      <c r="E461" s="9">
        <f>E452+E457+E460</f>
        <v>22.299299999999999</v>
      </c>
      <c r="F461" s="8">
        <f>F452+F457+F460</f>
        <v>31199432</v>
      </c>
      <c r="G461" s="8">
        <f>G452+G457+G460</f>
        <v>7291766</v>
      </c>
      <c r="H461" s="8">
        <f>H452+H457+H460</f>
        <v>38491198</v>
      </c>
      <c r="I461" s="8">
        <f>I452+I457+I460</f>
        <v>753280</v>
      </c>
      <c r="J461" s="8">
        <f>J452+J457+J460</f>
        <v>13649546</v>
      </c>
      <c r="K461" s="8">
        <f>K452+K457+K460</f>
        <v>384911</v>
      </c>
      <c r="L461" s="8">
        <f>L452+L457+L460</f>
        <v>492750</v>
      </c>
      <c r="M461" s="8">
        <f>M452+M457+M460</f>
        <v>9615267</v>
      </c>
      <c r="N461" s="10">
        <f>N452+N457+N460</f>
        <v>63002041</v>
      </c>
    </row>
    <row r="462" spans="1:14" x14ac:dyDescent="0.2">
      <c r="A462" s="16"/>
      <c r="B462" s="17"/>
      <c r="C462" s="18"/>
      <c r="D462" s="19"/>
      <c r="E462" s="19"/>
      <c r="F462" s="18"/>
      <c r="G462" s="18"/>
      <c r="H462" s="18"/>
      <c r="I462" s="18"/>
      <c r="J462" s="18"/>
      <c r="K462" s="18"/>
      <c r="L462" s="18"/>
      <c r="M462" s="18"/>
      <c r="N462" s="20"/>
    </row>
    <row r="463" spans="1:14" x14ac:dyDescent="0.2">
      <c r="A463" s="6" t="s">
        <v>347</v>
      </c>
      <c r="B463" s="7"/>
      <c r="C463" s="8"/>
      <c r="D463" s="9"/>
      <c r="E463" s="9"/>
      <c r="F463" s="8"/>
      <c r="G463" s="8"/>
      <c r="H463" s="8"/>
      <c r="I463" s="8"/>
      <c r="J463" s="8"/>
      <c r="K463" s="8"/>
      <c r="L463" s="8"/>
      <c r="M463" s="8"/>
      <c r="N463" s="10"/>
    </row>
    <row r="464" spans="1:14" x14ac:dyDescent="0.2">
      <c r="A464" s="6" t="s">
        <v>348</v>
      </c>
      <c r="B464" s="7" t="s">
        <v>6</v>
      </c>
      <c r="C464" s="8" t="s">
        <v>7</v>
      </c>
      <c r="D464" s="9" t="s">
        <v>8</v>
      </c>
      <c r="E464" s="9" t="s">
        <v>9</v>
      </c>
      <c r="F464" s="8" t="s">
        <v>10</v>
      </c>
      <c r="G464" s="8" t="s">
        <v>11</v>
      </c>
      <c r="H464" s="8" t="s">
        <v>12</v>
      </c>
      <c r="I464" s="8" t="s">
        <v>13</v>
      </c>
      <c r="J464" s="8" t="s">
        <v>14</v>
      </c>
      <c r="K464" s="8" t="s">
        <v>15</v>
      </c>
      <c r="L464" s="8" t="s">
        <v>16</v>
      </c>
      <c r="M464" s="8" t="s">
        <v>17</v>
      </c>
      <c r="N464" s="10" t="s">
        <v>18</v>
      </c>
    </row>
    <row r="465" spans="1:14" x14ac:dyDescent="0.2">
      <c r="A465" s="11" t="s">
        <v>273</v>
      </c>
      <c r="B465" s="12"/>
      <c r="C465" s="13"/>
      <c r="D465" s="14"/>
      <c r="E465" s="14"/>
      <c r="F465" s="13"/>
      <c r="G465" s="13"/>
      <c r="H465" s="13"/>
      <c r="I465" s="13"/>
      <c r="J465" s="13"/>
      <c r="K465" s="13"/>
      <c r="L465" s="13"/>
      <c r="M465" s="13"/>
      <c r="N465" s="15"/>
    </row>
    <row r="466" spans="1:14" x14ac:dyDescent="0.2">
      <c r="A466" s="16" t="s">
        <v>241</v>
      </c>
      <c r="B466" s="17"/>
      <c r="C466" s="18">
        <v>0</v>
      </c>
      <c r="D466" s="19">
        <v>0</v>
      </c>
      <c r="E466" s="19">
        <v>0</v>
      </c>
      <c r="F466" s="18">
        <v>-91647</v>
      </c>
      <c r="G466" s="18">
        <v>0</v>
      </c>
      <c r="H466" s="18">
        <v>-91647</v>
      </c>
      <c r="I466" s="18">
        <v>0</v>
      </c>
      <c r="J466" s="18">
        <v>-31892</v>
      </c>
      <c r="K466" s="18">
        <v>-916</v>
      </c>
      <c r="L466" s="18">
        <v>0</v>
      </c>
      <c r="M466" s="18">
        <v>0</v>
      </c>
      <c r="N466" s="20">
        <v>-123539</v>
      </c>
    </row>
    <row r="467" spans="1:14" x14ac:dyDescent="0.2">
      <c r="A467" s="16" t="s">
        <v>36</v>
      </c>
      <c r="B467" s="17"/>
      <c r="C467" s="18">
        <v>0</v>
      </c>
      <c r="D467" s="19">
        <v>-0.34</v>
      </c>
      <c r="E467" s="19">
        <v>0</v>
      </c>
      <c r="F467" s="18">
        <v>-168000</v>
      </c>
      <c r="G467" s="18">
        <v>0</v>
      </c>
      <c r="H467" s="18">
        <v>-168000</v>
      </c>
      <c r="I467" s="18">
        <v>0</v>
      </c>
      <c r="J467" s="18">
        <v>-58464</v>
      </c>
      <c r="K467" s="18">
        <v>-1680</v>
      </c>
      <c r="L467" s="18">
        <v>0</v>
      </c>
      <c r="M467" s="18">
        <v>0</v>
      </c>
      <c r="N467" s="20">
        <v>-226464</v>
      </c>
    </row>
    <row r="468" spans="1:14" x14ac:dyDescent="0.2">
      <c r="A468" s="16" t="s">
        <v>37</v>
      </c>
      <c r="B468" s="17"/>
      <c r="C468" s="18">
        <v>0</v>
      </c>
      <c r="D468" s="19">
        <v>0</v>
      </c>
      <c r="E468" s="19">
        <v>0</v>
      </c>
      <c r="F468" s="18">
        <v>0</v>
      </c>
      <c r="G468" s="18">
        <v>0</v>
      </c>
      <c r="H468" s="18">
        <v>0</v>
      </c>
      <c r="I468" s="18">
        <v>168000</v>
      </c>
      <c r="J468" s="18">
        <v>56784</v>
      </c>
      <c r="K468" s="18">
        <v>0</v>
      </c>
      <c r="L468" s="18">
        <v>0</v>
      </c>
      <c r="M468" s="18">
        <v>0</v>
      </c>
      <c r="N468" s="20">
        <v>224784</v>
      </c>
    </row>
    <row r="469" spans="1:14" x14ac:dyDescent="0.2">
      <c r="A469" s="16" t="s">
        <v>242</v>
      </c>
      <c r="B469" s="17"/>
      <c r="C469" s="18">
        <v>0</v>
      </c>
      <c r="D469" s="19">
        <v>0</v>
      </c>
      <c r="E469" s="19">
        <v>0</v>
      </c>
      <c r="F469" s="18">
        <v>0</v>
      </c>
      <c r="G469" s="18">
        <v>0</v>
      </c>
      <c r="H469" s="18">
        <v>0</v>
      </c>
      <c r="I469" s="18">
        <v>91647</v>
      </c>
      <c r="J469" s="18">
        <v>0</v>
      </c>
      <c r="K469" s="18">
        <v>0</v>
      </c>
      <c r="L469" s="18">
        <v>0</v>
      </c>
      <c r="M469" s="18">
        <v>0</v>
      </c>
      <c r="N469" s="20">
        <v>91647</v>
      </c>
    </row>
    <row r="470" spans="1:14" x14ac:dyDescent="0.2">
      <c r="A470" s="16" t="s">
        <v>30</v>
      </c>
      <c r="B470" s="17">
        <v>7</v>
      </c>
      <c r="C470" s="18">
        <v>0</v>
      </c>
      <c r="D470" s="19">
        <v>0</v>
      </c>
      <c r="E470" s="19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890963</v>
      </c>
      <c r="N470" s="20">
        <v>890963</v>
      </c>
    </row>
    <row r="471" spans="1:14" x14ac:dyDescent="0.2">
      <c r="A471" s="16" t="s">
        <v>20</v>
      </c>
      <c r="B471" s="17">
        <v>8</v>
      </c>
      <c r="C471" s="18">
        <v>0</v>
      </c>
      <c r="D471" s="19">
        <v>0</v>
      </c>
      <c r="E471" s="19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1534037</v>
      </c>
      <c r="N471" s="20">
        <v>1534037</v>
      </c>
    </row>
    <row r="472" spans="1:14" x14ac:dyDescent="0.2">
      <c r="A472" s="16" t="s">
        <v>21</v>
      </c>
      <c r="B472" s="17">
        <v>544</v>
      </c>
      <c r="C472" s="18">
        <v>0</v>
      </c>
      <c r="D472" s="19">
        <v>0</v>
      </c>
      <c r="E472" s="19">
        <v>0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1655967</v>
      </c>
      <c r="N472" s="20">
        <v>1655967</v>
      </c>
    </row>
    <row r="473" spans="1:14" x14ac:dyDescent="0.2">
      <c r="A473" s="16" t="s">
        <v>23</v>
      </c>
      <c r="B473" s="17"/>
      <c r="C473" s="18">
        <v>0</v>
      </c>
      <c r="D473" s="19">
        <v>0</v>
      </c>
      <c r="E473" s="19">
        <v>3.13</v>
      </c>
      <c r="F473" s="18">
        <v>0</v>
      </c>
      <c r="G473" s="18">
        <v>1330375</v>
      </c>
      <c r="H473" s="18">
        <v>1330375</v>
      </c>
      <c r="I473" s="18">
        <v>0</v>
      </c>
      <c r="J473" s="18">
        <v>462971</v>
      </c>
      <c r="K473" s="18">
        <v>13304</v>
      </c>
      <c r="L473" s="18">
        <v>0</v>
      </c>
      <c r="M473" s="18">
        <v>0</v>
      </c>
      <c r="N473" s="20">
        <v>1793346</v>
      </c>
    </row>
    <row r="474" spans="1:14" x14ac:dyDescent="0.2">
      <c r="A474" s="16" t="s">
        <v>64</v>
      </c>
      <c r="B474" s="17"/>
      <c r="C474" s="18">
        <v>0</v>
      </c>
      <c r="D474" s="19">
        <v>39.476199999999999</v>
      </c>
      <c r="E474" s="19">
        <v>4.9000000000000004</v>
      </c>
      <c r="F474" s="18">
        <v>30763961</v>
      </c>
      <c r="G474" s="18">
        <v>1563666</v>
      </c>
      <c r="H474" s="18">
        <v>32327627</v>
      </c>
      <c r="I474" s="18">
        <v>0</v>
      </c>
      <c r="J474" s="18">
        <v>11250014</v>
      </c>
      <c r="K474" s="18">
        <v>323276</v>
      </c>
      <c r="L474" s="18">
        <v>338790</v>
      </c>
      <c r="M474" s="18">
        <v>0</v>
      </c>
      <c r="N474" s="20">
        <v>43916431</v>
      </c>
    </row>
    <row r="475" spans="1:14" x14ac:dyDescent="0.2">
      <c r="A475" s="16" t="s">
        <v>83</v>
      </c>
      <c r="B475" s="17"/>
      <c r="C475" s="18">
        <v>0</v>
      </c>
      <c r="D475" s="19">
        <v>0</v>
      </c>
      <c r="E475" s="19">
        <v>0</v>
      </c>
      <c r="F475" s="18">
        <v>24000</v>
      </c>
      <c r="G475" s="18">
        <v>0</v>
      </c>
      <c r="H475" s="18">
        <v>24000</v>
      </c>
      <c r="I475" s="18">
        <v>0</v>
      </c>
      <c r="J475" s="18">
        <v>8352</v>
      </c>
      <c r="K475" s="18">
        <v>240</v>
      </c>
      <c r="L475" s="18">
        <v>4500</v>
      </c>
      <c r="M475" s="18">
        <v>0</v>
      </c>
      <c r="N475" s="20">
        <v>36852</v>
      </c>
    </row>
    <row r="476" spans="1:14" x14ac:dyDescent="0.2">
      <c r="A476" s="11" t="s">
        <v>24</v>
      </c>
      <c r="B476" s="12"/>
      <c r="C476" s="13">
        <f>SUM(C466:C475)</f>
        <v>0</v>
      </c>
      <c r="D476" s="14">
        <f>SUM(D466:D475)</f>
        <v>39.136199999999995</v>
      </c>
      <c r="E476" s="14">
        <f>SUM(E466:E475)</f>
        <v>8.0300000000000011</v>
      </c>
      <c r="F476" s="13">
        <f>SUM(F466:F475)</f>
        <v>30528314</v>
      </c>
      <c r="G476" s="13">
        <f>SUM(G466:G475)</f>
        <v>2894041</v>
      </c>
      <c r="H476" s="13">
        <f>SUM(H466:H475)</f>
        <v>33422355</v>
      </c>
      <c r="I476" s="13">
        <f>SUM(I466:I475)</f>
        <v>259647</v>
      </c>
      <c r="J476" s="13">
        <f>SUM(J466:J475)</f>
        <v>11687765</v>
      </c>
      <c r="K476" s="13">
        <f>SUM(K466:K475)</f>
        <v>334224</v>
      </c>
      <c r="L476" s="13">
        <f>SUM(L466:L475)</f>
        <v>343290</v>
      </c>
      <c r="M476" s="13">
        <f>SUM(M466:M475)</f>
        <v>4080967</v>
      </c>
      <c r="N476" s="15">
        <f>SUM(N466:N475)</f>
        <v>49794024</v>
      </c>
    </row>
    <row r="477" spans="1:14" x14ac:dyDescent="0.2">
      <c r="A477" s="6" t="s">
        <v>349</v>
      </c>
      <c r="B477" s="7"/>
      <c r="C477" s="8">
        <f>C476</f>
        <v>0</v>
      </c>
      <c r="D477" s="9">
        <f>D476</f>
        <v>39.136199999999995</v>
      </c>
      <c r="E477" s="9">
        <f>E476</f>
        <v>8.0300000000000011</v>
      </c>
      <c r="F477" s="8">
        <f>F476</f>
        <v>30528314</v>
      </c>
      <c r="G477" s="8">
        <f>G476</f>
        <v>2894041</v>
      </c>
      <c r="H477" s="8">
        <f>H476</f>
        <v>33422355</v>
      </c>
      <c r="I477" s="8">
        <f>I476</f>
        <v>259647</v>
      </c>
      <c r="J477" s="8">
        <f>J476</f>
        <v>11687765</v>
      </c>
      <c r="K477" s="8">
        <f>K476</f>
        <v>334224</v>
      </c>
      <c r="L477" s="8">
        <f>L476</f>
        <v>343290</v>
      </c>
      <c r="M477" s="8">
        <f>M476</f>
        <v>4080967</v>
      </c>
      <c r="N477" s="10">
        <f>N476</f>
        <v>49794024</v>
      </c>
    </row>
    <row r="478" spans="1:14" x14ac:dyDescent="0.2">
      <c r="A478" s="16"/>
      <c r="B478" s="17"/>
      <c r="C478" s="18"/>
      <c r="D478" s="19"/>
      <c r="E478" s="19"/>
      <c r="F478" s="18"/>
      <c r="G478" s="18"/>
      <c r="H478" s="18"/>
      <c r="I478" s="18"/>
      <c r="J478" s="18"/>
      <c r="K478" s="18"/>
      <c r="L478" s="18"/>
      <c r="M478" s="18"/>
      <c r="N478" s="20"/>
    </row>
    <row r="479" spans="1:14" x14ac:dyDescent="0.2">
      <c r="A479" s="6" t="s">
        <v>350</v>
      </c>
      <c r="B479" s="7"/>
      <c r="C479" s="8"/>
      <c r="D479" s="9"/>
      <c r="E479" s="9"/>
      <c r="F479" s="8"/>
      <c r="G479" s="8"/>
      <c r="H479" s="8"/>
      <c r="I479" s="8"/>
      <c r="J479" s="8"/>
      <c r="K479" s="8"/>
      <c r="L479" s="8"/>
      <c r="M479" s="8"/>
      <c r="N479" s="10"/>
    </row>
    <row r="480" spans="1:14" x14ac:dyDescent="0.2">
      <c r="A480" s="6" t="s">
        <v>351</v>
      </c>
      <c r="B480" s="7" t="s">
        <v>6</v>
      </c>
      <c r="C480" s="8" t="s">
        <v>7</v>
      </c>
      <c r="D480" s="9" t="s">
        <v>8</v>
      </c>
      <c r="E480" s="9" t="s">
        <v>9</v>
      </c>
      <c r="F480" s="8" t="s">
        <v>10</v>
      </c>
      <c r="G480" s="8" t="s">
        <v>11</v>
      </c>
      <c r="H480" s="8" t="s">
        <v>12</v>
      </c>
      <c r="I480" s="8" t="s">
        <v>13</v>
      </c>
      <c r="J480" s="8" t="s">
        <v>14</v>
      </c>
      <c r="K480" s="8" t="s">
        <v>15</v>
      </c>
      <c r="L480" s="8" t="s">
        <v>16</v>
      </c>
      <c r="M480" s="8" t="s">
        <v>17</v>
      </c>
      <c r="N480" s="10" t="s">
        <v>18</v>
      </c>
    </row>
    <row r="481" spans="1:14" x14ac:dyDescent="0.2">
      <c r="A481" s="11" t="s">
        <v>273</v>
      </c>
      <c r="B481" s="12"/>
      <c r="C481" s="13"/>
      <c r="D481" s="14"/>
      <c r="E481" s="14"/>
      <c r="F481" s="13"/>
      <c r="G481" s="13"/>
      <c r="H481" s="13"/>
      <c r="I481" s="13"/>
      <c r="J481" s="13"/>
      <c r="K481" s="13"/>
      <c r="L481" s="13"/>
      <c r="M481" s="13"/>
      <c r="N481" s="15"/>
    </row>
    <row r="482" spans="1:14" x14ac:dyDescent="0.2">
      <c r="A482" s="16" t="s">
        <v>87</v>
      </c>
      <c r="B482" s="17"/>
      <c r="C482" s="18">
        <v>0</v>
      </c>
      <c r="D482" s="19">
        <v>0.15</v>
      </c>
      <c r="E482" s="19">
        <v>0</v>
      </c>
      <c r="F482" s="18">
        <v>69409</v>
      </c>
      <c r="G482" s="18">
        <v>0</v>
      </c>
      <c r="H482" s="18">
        <v>69409</v>
      </c>
      <c r="I482" s="18">
        <v>0</v>
      </c>
      <c r="J482" s="18">
        <v>24154</v>
      </c>
      <c r="K482" s="18">
        <v>694</v>
      </c>
      <c r="L482" s="18">
        <v>0</v>
      </c>
      <c r="M482" s="18">
        <v>0</v>
      </c>
      <c r="N482" s="20">
        <v>93563</v>
      </c>
    </row>
    <row r="483" spans="1:14" x14ac:dyDescent="0.2">
      <c r="A483" s="16" t="s">
        <v>36</v>
      </c>
      <c r="B483" s="17"/>
      <c r="C483" s="18">
        <v>0</v>
      </c>
      <c r="D483" s="19">
        <v>-0.33</v>
      </c>
      <c r="E483" s="19">
        <v>0</v>
      </c>
      <c r="F483" s="18">
        <v>-163800</v>
      </c>
      <c r="G483" s="18">
        <v>0</v>
      </c>
      <c r="H483" s="18">
        <v>-163800</v>
      </c>
      <c r="I483" s="18">
        <v>0</v>
      </c>
      <c r="J483" s="18">
        <v>-57002</v>
      </c>
      <c r="K483" s="18">
        <v>-1638</v>
      </c>
      <c r="L483" s="18">
        <v>0</v>
      </c>
      <c r="M483" s="18">
        <v>0</v>
      </c>
      <c r="N483" s="20">
        <v>-220802</v>
      </c>
    </row>
    <row r="484" spans="1:14" x14ac:dyDescent="0.2">
      <c r="A484" s="16" t="s">
        <v>168</v>
      </c>
      <c r="B484" s="17"/>
      <c r="C484" s="18">
        <v>0</v>
      </c>
      <c r="D484" s="19">
        <v>0</v>
      </c>
      <c r="E484" s="19">
        <v>0</v>
      </c>
      <c r="F484" s="18">
        <v>0</v>
      </c>
      <c r="G484" s="18">
        <v>0</v>
      </c>
      <c r="H484" s="18">
        <v>0</v>
      </c>
      <c r="I484" s="18">
        <v>264600</v>
      </c>
      <c r="J484" s="18">
        <v>89435</v>
      </c>
      <c r="K484" s="18">
        <v>0</v>
      </c>
      <c r="L484" s="18">
        <v>0</v>
      </c>
      <c r="M484" s="18">
        <v>0</v>
      </c>
      <c r="N484" s="20">
        <v>354035</v>
      </c>
    </row>
    <row r="485" spans="1:14" x14ac:dyDescent="0.2">
      <c r="A485" s="16" t="s">
        <v>37</v>
      </c>
      <c r="B485" s="17"/>
      <c r="C485" s="18">
        <v>0</v>
      </c>
      <c r="D485" s="19">
        <v>0</v>
      </c>
      <c r="E485" s="19">
        <v>0</v>
      </c>
      <c r="F485" s="18">
        <v>0</v>
      </c>
      <c r="G485" s="18">
        <v>0</v>
      </c>
      <c r="H485" s="18">
        <v>0</v>
      </c>
      <c r="I485" s="18">
        <v>163800</v>
      </c>
      <c r="J485" s="18">
        <v>55364</v>
      </c>
      <c r="K485" s="18">
        <v>0</v>
      </c>
      <c r="L485" s="18">
        <v>0</v>
      </c>
      <c r="M485" s="18">
        <v>0</v>
      </c>
      <c r="N485" s="20">
        <v>219164</v>
      </c>
    </row>
    <row r="486" spans="1:14" x14ac:dyDescent="0.2">
      <c r="A486" s="16" t="s">
        <v>20</v>
      </c>
      <c r="B486" s="17">
        <v>8</v>
      </c>
      <c r="C486" s="18">
        <v>0</v>
      </c>
      <c r="D486" s="19">
        <v>0</v>
      </c>
      <c r="E486" s="19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2778000</v>
      </c>
      <c r="N486" s="20">
        <v>2778000</v>
      </c>
    </row>
    <row r="487" spans="1:14" x14ac:dyDescent="0.2">
      <c r="A487" s="16" t="s">
        <v>21</v>
      </c>
      <c r="B487" s="17">
        <v>544</v>
      </c>
      <c r="C487" s="18">
        <v>0</v>
      </c>
      <c r="D487" s="19">
        <v>0</v>
      </c>
      <c r="E487" s="19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1810002</v>
      </c>
      <c r="N487" s="20">
        <v>1810002</v>
      </c>
    </row>
    <row r="488" spans="1:14" x14ac:dyDescent="0.2">
      <c r="A488" s="16" t="s">
        <v>23</v>
      </c>
      <c r="B488" s="17"/>
      <c r="C488" s="18">
        <v>0</v>
      </c>
      <c r="D488" s="19">
        <v>0</v>
      </c>
      <c r="E488" s="19">
        <v>3.29</v>
      </c>
      <c r="F488" s="18">
        <v>0</v>
      </c>
      <c r="G488" s="18">
        <v>1398382</v>
      </c>
      <c r="H488" s="18">
        <v>1398382</v>
      </c>
      <c r="I488" s="18">
        <v>0</v>
      </c>
      <c r="J488" s="18">
        <v>486637</v>
      </c>
      <c r="K488" s="18">
        <v>13984</v>
      </c>
      <c r="L488" s="18">
        <v>0</v>
      </c>
      <c r="M488" s="18">
        <v>0</v>
      </c>
      <c r="N488" s="20">
        <v>1885019</v>
      </c>
    </row>
    <row r="489" spans="1:14" x14ac:dyDescent="0.2">
      <c r="A489" s="16" t="s">
        <v>64</v>
      </c>
      <c r="B489" s="17"/>
      <c r="C489" s="18">
        <v>0</v>
      </c>
      <c r="D489" s="19">
        <v>36.967399999999998</v>
      </c>
      <c r="E489" s="19">
        <v>6.8</v>
      </c>
      <c r="F489" s="18">
        <v>26994067</v>
      </c>
      <c r="G489" s="18">
        <v>2169986</v>
      </c>
      <c r="H489" s="18">
        <v>29164053</v>
      </c>
      <c r="I489" s="18">
        <v>0</v>
      </c>
      <c r="J489" s="18">
        <v>10149090</v>
      </c>
      <c r="K489" s="18">
        <v>291640</v>
      </c>
      <c r="L489" s="18">
        <v>284280</v>
      </c>
      <c r="M489" s="18">
        <v>0</v>
      </c>
      <c r="N489" s="20">
        <v>39597423</v>
      </c>
    </row>
    <row r="490" spans="1:14" x14ac:dyDescent="0.2">
      <c r="A490" s="11" t="s">
        <v>24</v>
      </c>
      <c r="B490" s="12"/>
      <c r="C490" s="13">
        <f>SUM(C482:C489)</f>
        <v>0</v>
      </c>
      <c r="D490" s="14">
        <f>SUM(D482:D489)</f>
        <v>36.787399999999998</v>
      </c>
      <c r="E490" s="14">
        <f>SUM(E482:E489)</f>
        <v>10.09</v>
      </c>
      <c r="F490" s="13">
        <f>SUM(F482:F489)</f>
        <v>26899676</v>
      </c>
      <c r="G490" s="13">
        <f>SUM(G482:G489)</f>
        <v>3568368</v>
      </c>
      <c r="H490" s="13">
        <f>SUM(H482:H489)</f>
        <v>30468044</v>
      </c>
      <c r="I490" s="13">
        <f>SUM(I482:I489)</f>
        <v>428400</v>
      </c>
      <c r="J490" s="13">
        <f>SUM(J482:J489)</f>
        <v>10747678</v>
      </c>
      <c r="K490" s="13">
        <f>SUM(K482:K489)</f>
        <v>304680</v>
      </c>
      <c r="L490" s="13">
        <f>SUM(L482:L489)</f>
        <v>284280</v>
      </c>
      <c r="M490" s="13">
        <f>SUM(M482:M489)</f>
        <v>4588002</v>
      </c>
      <c r="N490" s="15">
        <f>SUM(N482:N489)</f>
        <v>46516404</v>
      </c>
    </row>
    <row r="491" spans="1:14" x14ac:dyDescent="0.2">
      <c r="A491" s="11" t="s">
        <v>25</v>
      </c>
      <c r="B491" s="12"/>
      <c r="C491" s="13"/>
      <c r="D491" s="14"/>
      <c r="E491" s="14"/>
      <c r="F491" s="13"/>
      <c r="G491" s="13"/>
      <c r="H491" s="13"/>
      <c r="I491" s="13"/>
      <c r="J491" s="13"/>
      <c r="K491" s="13"/>
      <c r="L491" s="13"/>
      <c r="M491" s="13"/>
      <c r="N491" s="15"/>
    </row>
    <row r="492" spans="1:14" x14ac:dyDescent="0.2">
      <c r="A492" s="16" t="s">
        <v>176</v>
      </c>
      <c r="B492" s="17"/>
      <c r="C492" s="18">
        <v>310</v>
      </c>
      <c r="D492" s="19">
        <v>0</v>
      </c>
      <c r="E492" s="19">
        <v>4.8560999999999996</v>
      </c>
      <c r="F492" s="18">
        <v>0</v>
      </c>
      <c r="G492" s="18">
        <v>1492901</v>
      </c>
      <c r="H492" s="18">
        <v>1492901</v>
      </c>
      <c r="I492" s="18">
        <v>0</v>
      </c>
      <c r="J492" s="18">
        <v>519529</v>
      </c>
      <c r="K492" s="18">
        <v>14929</v>
      </c>
      <c r="L492" s="18">
        <v>18910</v>
      </c>
      <c r="M492" s="18">
        <v>0</v>
      </c>
      <c r="N492" s="20">
        <v>2031340</v>
      </c>
    </row>
    <row r="493" spans="1:14" x14ac:dyDescent="0.2">
      <c r="A493" s="11" t="s">
        <v>24</v>
      </c>
      <c r="B493" s="12"/>
      <c r="C493" s="13">
        <f>SUM(C492:C492)</f>
        <v>310</v>
      </c>
      <c r="D493" s="14">
        <f>SUM(D492:D492)</f>
        <v>0</v>
      </c>
      <c r="E493" s="14">
        <f>SUM(E492:E492)</f>
        <v>4.8560999999999996</v>
      </c>
      <c r="F493" s="13">
        <f>SUM(F492:F492)</f>
        <v>0</v>
      </c>
      <c r="G493" s="13">
        <f>SUM(G492:G492)</f>
        <v>1492901</v>
      </c>
      <c r="H493" s="13">
        <f>SUM(H492:H492)</f>
        <v>1492901</v>
      </c>
      <c r="I493" s="13">
        <f>SUM(I492:I492)</f>
        <v>0</v>
      </c>
      <c r="J493" s="13">
        <f>SUM(J492:J492)</f>
        <v>519529</v>
      </c>
      <c r="K493" s="13">
        <f>SUM(K492:K492)</f>
        <v>14929</v>
      </c>
      <c r="L493" s="13">
        <f>SUM(L492:L492)</f>
        <v>18910</v>
      </c>
      <c r="M493" s="13">
        <f>SUM(M492:M492)</f>
        <v>0</v>
      </c>
      <c r="N493" s="15">
        <f>SUM(N492:N492)</f>
        <v>2031340</v>
      </c>
    </row>
    <row r="494" spans="1:14" x14ac:dyDescent="0.2">
      <c r="A494" s="11" t="s">
        <v>277</v>
      </c>
      <c r="B494" s="12"/>
      <c r="C494" s="13"/>
      <c r="D494" s="14"/>
      <c r="E494" s="14"/>
      <c r="F494" s="13"/>
      <c r="G494" s="13"/>
      <c r="H494" s="13"/>
      <c r="I494" s="13"/>
      <c r="J494" s="13"/>
      <c r="K494" s="13"/>
      <c r="L494" s="13"/>
      <c r="M494" s="13"/>
      <c r="N494" s="15"/>
    </row>
    <row r="495" spans="1:14" x14ac:dyDescent="0.2">
      <c r="A495" s="16" t="s">
        <v>278</v>
      </c>
      <c r="B495" s="17"/>
      <c r="C495" s="18">
        <v>0</v>
      </c>
      <c r="D495" s="19">
        <v>7.524</v>
      </c>
      <c r="E495" s="19">
        <v>0.89759999999999995</v>
      </c>
      <c r="F495" s="18">
        <v>4915548</v>
      </c>
      <c r="G495" s="18">
        <v>286440</v>
      </c>
      <c r="H495" s="18">
        <v>5201988</v>
      </c>
      <c r="I495" s="18">
        <v>0</v>
      </c>
      <c r="J495" s="18">
        <v>1810292</v>
      </c>
      <c r="K495" s="18">
        <v>52020</v>
      </c>
      <c r="L495" s="18">
        <v>42966</v>
      </c>
      <c r="M495" s="18">
        <v>0</v>
      </c>
      <c r="N495" s="20">
        <v>7055246</v>
      </c>
    </row>
    <row r="496" spans="1:14" x14ac:dyDescent="0.2">
      <c r="A496" s="11" t="s">
        <v>24</v>
      </c>
      <c r="B496" s="12"/>
      <c r="C496" s="13">
        <f>SUM(C495:C495)</f>
        <v>0</v>
      </c>
      <c r="D496" s="14">
        <f>SUM(D495:D495)</f>
        <v>7.524</v>
      </c>
      <c r="E496" s="14">
        <f>SUM(E495:E495)</f>
        <v>0.89759999999999995</v>
      </c>
      <c r="F496" s="13">
        <f>SUM(F495:F495)</f>
        <v>4915548</v>
      </c>
      <c r="G496" s="13">
        <f>SUM(G495:G495)</f>
        <v>286440</v>
      </c>
      <c r="H496" s="13">
        <f>SUM(H495:H495)</f>
        <v>5201988</v>
      </c>
      <c r="I496" s="13">
        <f>SUM(I495:I495)</f>
        <v>0</v>
      </c>
      <c r="J496" s="13">
        <f>SUM(J495:J495)</f>
        <v>1810292</v>
      </c>
      <c r="K496" s="13">
        <f>SUM(K495:K495)</f>
        <v>52020</v>
      </c>
      <c r="L496" s="13">
        <f>SUM(L495:L495)</f>
        <v>42966</v>
      </c>
      <c r="M496" s="13">
        <f>SUM(M495:M495)</f>
        <v>0</v>
      </c>
      <c r="N496" s="15">
        <f>SUM(N495:N495)</f>
        <v>7055246</v>
      </c>
    </row>
    <row r="497" spans="1:14" x14ac:dyDescent="0.2">
      <c r="A497" s="6" t="s">
        <v>352</v>
      </c>
      <c r="B497" s="7"/>
      <c r="C497" s="8">
        <f>C490+C493+C496</f>
        <v>310</v>
      </c>
      <c r="D497" s="9">
        <f>D490+D493+D496</f>
        <v>44.311399999999999</v>
      </c>
      <c r="E497" s="9">
        <f>E490+E493+E496</f>
        <v>15.8437</v>
      </c>
      <c r="F497" s="8">
        <f>F490+F493+F496</f>
        <v>31815224</v>
      </c>
      <c r="G497" s="8">
        <f>G490+G493+G496</f>
        <v>5347709</v>
      </c>
      <c r="H497" s="8">
        <f>H490+H493+H496</f>
        <v>37162933</v>
      </c>
      <c r="I497" s="8">
        <f>I490+I493+I496</f>
        <v>428400</v>
      </c>
      <c r="J497" s="8">
        <f>J490+J493+J496</f>
        <v>13077499</v>
      </c>
      <c r="K497" s="8">
        <f>K490+K493+K496</f>
        <v>371629</v>
      </c>
      <c r="L497" s="8">
        <f>L490+L493+L496</f>
        <v>346156</v>
      </c>
      <c r="M497" s="8">
        <f>M490+M493+M496</f>
        <v>4588002</v>
      </c>
      <c r="N497" s="10">
        <f>N490+N493+N496</f>
        <v>55602990</v>
      </c>
    </row>
    <row r="498" spans="1:14" x14ac:dyDescent="0.2">
      <c r="A498" s="16"/>
      <c r="B498" s="17"/>
      <c r="C498" s="18"/>
      <c r="D498" s="19"/>
      <c r="E498" s="19"/>
      <c r="F498" s="18"/>
      <c r="G498" s="18"/>
      <c r="H498" s="18"/>
      <c r="I498" s="18"/>
      <c r="J498" s="18"/>
      <c r="K498" s="18"/>
      <c r="L498" s="18"/>
      <c r="M498" s="18"/>
      <c r="N498" s="20"/>
    </row>
    <row r="499" spans="1:14" x14ac:dyDescent="0.2">
      <c r="A499" s="6" t="s">
        <v>353</v>
      </c>
      <c r="B499" s="7"/>
      <c r="C499" s="8"/>
      <c r="D499" s="9"/>
      <c r="E499" s="9"/>
      <c r="F499" s="8"/>
      <c r="G499" s="8"/>
      <c r="H499" s="8"/>
      <c r="I499" s="8"/>
      <c r="J499" s="8"/>
      <c r="K499" s="8"/>
      <c r="L499" s="8"/>
      <c r="M499" s="8"/>
      <c r="N499" s="10"/>
    </row>
    <row r="500" spans="1:14" x14ac:dyDescent="0.2">
      <c r="A500" s="6" t="s">
        <v>354</v>
      </c>
      <c r="B500" s="7" t="s">
        <v>6</v>
      </c>
      <c r="C500" s="8" t="s">
        <v>7</v>
      </c>
      <c r="D500" s="9" t="s">
        <v>8</v>
      </c>
      <c r="E500" s="9" t="s">
        <v>9</v>
      </c>
      <c r="F500" s="8" t="s">
        <v>10</v>
      </c>
      <c r="G500" s="8" t="s">
        <v>11</v>
      </c>
      <c r="H500" s="8" t="s">
        <v>12</v>
      </c>
      <c r="I500" s="8" t="s">
        <v>13</v>
      </c>
      <c r="J500" s="8" t="s">
        <v>14</v>
      </c>
      <c r="K500" s="8" t="s">
        <v>15</v>
      </c>
      <c r="L500" s="8" t="s">
        <v>16</v>
      </c>
      <c r="M500" s="8" t="s">
        <v>17</v>
      </c>
      <c r="N500" s="10" t="s">
        <v>18</v>
      </c>
    </row>
    <row r="501" spans="1:14" x14ac:dyDescent="0.2">
      <c r="A501" s="11" t="s">
        <v>273</v>
      </c>
      <c r="B501" s="12"/>
      <c r="C501" s="13"/>
      <c r="D501" s="14"/>
      <c r="E501" s="14"/>
      <c r="F501" s="13"/>
      <c r="G501" s="13"/>
      <c r="H501" s="13"/>
      <c r="I501" s="13"/>
      <c r="J501" s="13"/>
      <c r="K501" s="13"/>
      <c r="L501" s="13"/>
      <c r="M501" s="13"/>
      <c r="N501" s="15"/>
    </row>
    <row r="502" spans="1:14" x14ac:dyDescent="0.2">
      <c r="A502" s="16" t="s">
        <v>36</v>
      </c>
      <c r="B502" s="17"/>
      <c r="C502" s="18">
        <v>0</v>
      </c>
      <c r="D502" s="19">
        <v>-0.08</v>
      </c>
      <c r="E502" s="19">
        <v>0</v>
      </c>
      <c r="F502" s="18">
        <v>-210000</v>
      </c>
      <c r="G502" s="18">
        <v>0</v>
      </c>
      <c r="H502" s="18">
        <v>-210000</v>
      </c>
      <c r="I502" s="18">
        <v>0</v>
      </c>
      <c r="J502" s="18">
        <v>-73080</v>
      </c>
      <c r="K502" s="18">
        <v>-2100</v>
      </c>
      <c r="L502" s="18">
        <v>0</v>
      </c>
      <c r="M502" s="18">
        <v>0</v>
      </c>
      <c r="N502" s="20">
        <v>-283080</v>
      </c>
    </row>
    <row r="503" spans="1:14" x14ac:dyDescent="0.2">
      <c r="A503" s="16" t="s">
        <v>168</v>
      </c>
      <c r="B503" s="17"/>
      <c r="C503" s="18">
        <v>0</v>
      </c>
      <c r="D503" s="19">
        <v>0</v>
      </c>
      <c r="E503" s="19">
        <v>0</v>
      </c>
      <c r="F503" s="18">
        <v>0</v>
      </c>
      <c r="G503" s="18">
        <v>0</v>
      </c>
      <c r="H503" s="18">
        <v>0</v>
      </c>
      <c r="I503" s="18">
        <v>624000</v>
      </c>
      <c r="J503" s="18">
        <v>210912</v>
      </c>
      <c r="K503" s="18">
        <v>0</v>
      </c>
      <c r="L503" s="18">
        <v>0</v>
      </c>
      <c r="M503" s="18">
        <v>0</v>
      </c>
      <c r="N503" s="20">
        <v>834912</v>
      </c>
    </row>
    <row r="504" spans="1:14" x14ac:dyDescent="0.2">
      <c r="A504" s="16" t="s">
        <v>37</v>
      </c>
      <c r="B504" s="17"/>
      <c r="C504" s="18">
        <v>0</v>
      </c>
      <c r="D504" s="19">
        <v>0</v>
      </c>
      <c r="E504" s="19">
        <v>0</v>
      </c>
      <c r="F504" s="18">
        <v>0</v>
      </c>
      <c r="G504" s="18">
        <v>0</v>
      </c>
      <c r="H504" s="18">
        <v>0</v>
      </c>
      <c r="I504" s="18">
        <v>210000</v>
      </c>
      <c r="J504" s="18">
        <v>70980</v>
      </c>
      <c r="K504" s="18">
        <v>0</v>
      </c>
      <c r="L504" s="18">
        <v>0</v>
      </c>
      <c r="M504" s="18">
        <v>0</v>
      </c>
      <c r="N504" s="20">
        <v>280980</v>
      </c>
    </row>
    <row r="505" spans="1:14" x14ac:dyDescent="0.2">
      <c r="A505" s="16" t="s">
        <v>30</v>
      </c>
      <c r="B505" s="17">
        <v>7</v>
      </c>
      <c r="C505" s="18">
        <v>0</v>
      </c>
      <c r="D505" s="19">
        <v>0</v>
      </c>
      <c r="E505" s="19">
        <v>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348249</v>
      </c>
      <c r="N505" s="20">
        <v>348249</v>
      </c>
    </row>
    <row r="506" spans="1:14" x14ac:dyDescent="0.2">
      <c r="A506" s="16" t="s">
        <v>20</v>
      </c>
      <c r="B506" s="17">
        <v>8</v>
      </c>
      <c r="C506" s="18">
        <v>0</v>
      </c>
      <c r="D506" s="19">
        <v>0</v>
      </c>
      <c r="E506" s="19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3369751</v>
      </c>
      <c r="N506" s="20">
        <v>3369751</v>
      </c>
    </row>
    <row r="507" spans="1:14" x14ac:dyDescent="0.2">
      <c r="A507" s="16" t="s">
        <v>21</v>
      </c>
      <c r="B507" s="17">
        <v>544</v>
      </c>
      <c r="C507" s="18">
        <v>0</v>
      </c>
      <c r="D507" s="19">
        <v>0</v>
      </c>
      <c r="E507" s="19">
        <v>0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3958481</v>
      </c>
      <c r="N507" s="20">
        <v>3958481</v>
      </c>
    </row>
    <row r="508" spans="1:14" x14ac:dyDescent="0.2">
      <c r="A508" s="16" t="s">
        <v>23</v>
      </c>
      <c r="B508" s="17"/>
      <c r="C508" s="18">
        <v>0</v>
      </c>
      <c r="D508" s="19">
        <v>0</v>
      </c>
      <c r="E508" s="19">
        <v>3.04</v>
      </c>
      <c r="F508" s="18">
        <v>0</v>
      </c>
      <c r="G508" s="18">
        <v>1292122</v>
      </c>
      <c r="H508" s="18">
        <v>1292122</v>
      </c>
      <c r="I508" s="18">
        <v>0</v>
      </c>
      <c r="J508" s="18">
        <v>449658</v>
      </c>
      <c r="K508" s="18">
        <v>12921</v>
      </c>
      <c r="L508" s="18">
        <v>0</v>
      </c>
      <c r="M508" s="18">
        <v>0</v>
      </c>
      <c r="N508" s="20">
        <v>1741780</v>
      </c>
    </row>
    <row r="509" spans="1:14" x14ac:dyDescent="0.2">
      <c r="A509" s="16" t="s">
        <v>64</v>
      </c>
      <c r="B509" s="17"/>
      <c r="C509" s="18">
        <v>0</v>
      </c>
      <c r="D509" s="19">
        <v>39.619</v>
      </c>
      <c r="E509" s="19">
        <v>5.92</v>
      </c>
      <c r="F509" s="18">
        <v>27735758</v>
      </c>
      <c r="G509" s="18">
        <v>1889168</v>
      </c>
      <c r="H509" s="18">
        <v>29624926</v>
      </c>
      <c r="I509" s="18">
        <v>0</v>
      </c>
      <c r="J509" s="18">
        <v>10309474</v>
      </c>
      <c r="K509" s="18">
        <v>296249</v>
      </c>
      <c r="L509" s="18">
        <v>308430</v>
      </c>
      <c r="M509" s="18">
        <v>0</v>
      </c>
      <c r="N509" s="20">
        <v>40242830</v>
      </c>
    </row>
    <row r="510" spans="1:14" x14ac:dyDescent="0.2">
      <c r="A510" s="16" t="s">
        <v>83</v>
      </c>
      <c r="B510" s="17"/>
      <c r="C510" s="18">
        <v>0</v>
      </c>
      <c r="D510" s="19">
        <v>0</v>
      </c>
      <c r="E510" s="19">
        <v>0</v>
      </c>
      <c r="F510" s="18">
        <v>24000</v>
      </c>
      <c r="G510" s="18">
        <v>0</v>
      </c>
      <c r="H510" s="18">
        <v>24000</v>
      </c>
      <c r="I510" s="18">
        <v>0</v>
      </c>
      <c r="J510" s="18">
        <v>8352</v>
      </c>
      <c r="K510" s="18">
        <v>240</v>
      </c>
      <c r="L510" s="18">
        <v>4500</v>
      </c>
      <c r="M510" s="18">
        <v>0</v>
      </c>
      <c r="N510" s="20">
        <v>36852</v>
      </c>
    </row>
    <row r="511" spans="1:14" x14ac:dyDescent="0.2">
      <c r="A511" s="11" t="s">
        <v>24</v>
      </c>
      <c r="B511" s="12"/>
      <c r="C511" s="13">
        <f>SUM(C502:C510)</f>
        <v>0</v>
      </c>
      <c r="D511" s="14">
        <f>SUM(D502:D510)</f>
        <v>39.539000000000001</v>
      </c>
      <c r="E511" s="14">
        <f>SUM(E502:E510)</f>
        <v>8.9600000000000009</v>
      </c>
      <c r="F511" s="13">
        <f>SUM(F502:F510)</f>
        <v>27549758</v>
      </c>
      <c r="G511" s="13">
        <f>SUM(G502:G510)</f>
        <v>3181290</v>
      </c>
      <c r="H511" s="13">
        <f>SUM(H502:H510)</f>
        <v>30731048</v>
      </c>
      <c r="I511" s="13">
        <f>SUM(I502:I510)</f>
        <v>834000</v>
      </c>
      <c r="J511" s="13">
        <f>SUM(J502:J510)</f>
        <v>10976296</v>
      </c>
      <c r="K511" s="13">
        <f>SUM(K502:K510)</f>
        <v>307310</v>
      </c>
      <c r="L511" s="13">
        <f>SUM(L502:L510)</f>
        <v>312930</v>
      </c>
      <c r="M511" s="13">
        <f>SUM(M502:M510)</f>
        <v>7676481</v>
      </c>
      <c r="N511" s="15">
        <f>SUM(N502:N510)</f>
        <v>50530755</v>
      </c>
    </row>
    <row r="512" spans="1:14" x14ac:dyDescent="0.2">
      <c r="A512" s="11" t="s">
        <v>25</v>
      </c>
      <c r="B512" s="12"/>
      <c r="C512" s="13"/>
      <c r="D512" s="14"/>
      <c r="E512" s="14"/>
      <c r="F512" s="13"/>
      <c r="G512" s="13"/>
      <c r="H512" s="13"/>
      <c r="I512" s="13"/>
      <c r="J512" s="13"/>
      <c r="K512" s="13"/>
      <c r="L512" s="13"/>
      <c r="M512" s="13"/>
      <c r="N512" s="15"/>
    </row>
    <row r="513" spans="1:14" x14ac:dyDescent="0.2">
      <c r="A513" s="16" t="s">
        <v>49</v>
      </c>
      <c r="B513" s="17"/>
      <c r="C513" s="18">
        <v>140</v>
      </c>
      <c r="D513" s="19">
        <v>0</v>
      </c>
      <c r="E513" s="19">
        <v>4.9058000000000002</v>
      </c>
      <c r="F513" s="18">
        <v>0</v>
      </c>
      <c r="G513" s="18">
        <v>1508180</v>
      </c>
      <c r="H513" s="18">
        <v>1508180</v>
      </c>
      <c r="I513" s="18">
        <v>0</v>
      </c>
      <c r="J513" s="18">
        <v>524847</v>
      </c>
      <c r="K513" s="18">
        <v>15082</v>
      </c>
      <c r="L513" s="18">
        <v>14000</v>
      </c>
      <c r="M513" s="18">
        <v>0</v>
      </c>
      <c r="N513" s="20">
        <v>2047027</v>
      </c>
    </row>
    <row r="514" spans="1:14" x14ac:dyDescent="0.2">
      <c r="A514" s="16" t="s">
        <v>176</v>
      </c>
      <c r="B514" s="17"/>
      <c r="C514" s="18">
        <v>300</v>
      </c>
      <c r="D514" s="19">
        <v>0</v>
      </c>
      <c r="E514" s="19">
        <v>4.7324999999999999</v>
      </c>
      <c r="F514" s="18">
        <v>0</v>
      </c>
      <c r="G514" s="18">
        <v>1454903</v>
      </c>
      <c r="H514" s="18">
        <v>1454903</v>
      </c>
      <c r="I514" s="18">
        <v>0</v>
      </c>
      <c r="J514" s="18">
        <v>506306</v>
      </c>
      <c r="K514" s="18">
        <v>14549</v>
      </c>
      <c r="L514" s="18">
        <v>18300</v>
      </c>
      <c r="M514" s="18">
        <v>0</v>
      </c>
      <c r="N514" s="20">
        <v>1979509</v>
      </c>
    </row>
    <row r="515" spans="1:14" x14ac:dyDescent="0.2">
      <c r="A515" s="11" t="s">
        <v>24</v>
      </c>
      <c r="B515" s="12"/>
      <c r="C515" s="13">
        <f>SUM(C513:C514)</f>
        <v>440</v>
      </c>
      <c r="D515" s="14">
        <f>SUM(D513:D514)</f>
        <v>0</v>
      </c>
      <c r="E515" s="14">
        <f>SUM(E513:E514)</f>
        <v>9.638300000000001</v>
      </c>
      <c r="F515" s="13">
        <f>SUM(F513:F514)</f>
        <v>0</v>
      </c>
      <c r="G515" s="13">
        <f>SUM(G513:G514)</f>
        <v>2963083</v>
      </c>
      <c r="H515" s="13">
        <f>SUM(H513:H514)</f>
        <v>2963083</v>
      </c>
      <c r="I515" s="13">
        <f>SUM(I513:I514)</f>
        <v>0</v>
      </c>
      <c r="J515" s="13">
        <f>SUM(J513:J514)</f>
        <v>1031153</v>
      </c>
      <c r="K515" s="13">
        <f>SUM(K513:K514)</f>
        <v>29631</v>
      </c>
      <c r="L515" s="13">
        <f>SUM(L513:L514)</f>
        <v>32300</v>
      </c>
      <c r="M515" s="13">
        <f>SUM(M513:M514)</f>
        <v>0</v>
      </c>
      <c r="N515" s="15">
        <f>SUM(N513:N514)</f>
        <v>4026536</v>
      </c>
    </row>
    <row r="516" spans="1:14" x14ac:dyDescent="0.2">
      <c r="A516" s="11" t="s">
        <v>179</v>
      </c>
      <c r="B516" s="12"/>
      <c r="C516" s="13"/>
      <c r="D516" s="14"/>
      <c r="E516" s="14"/>
      <c r="F516" s="13"/>
      <c r="G516" s="13"/>
      <c r="H516" s="13"/>
      <c r="I516" s="13"/>
      <c r="J516" s="13"/>
      <c r="K516" s="13"/>
      <c r="L516" s="13"/>
      <c r="M516" s="13"/>
      <c r="N516" s="15"/>
    </row>
    <row r="517" spans="1:14" x14ac:dyDescent="0.2">
      <c r="A517" s="16" t="s">
        <v>297</v>
      </c>
      <c r="B517" s="17"/>
      <c r="C517" s="18">
        <v>140</v>
      </c>
      <c r="D517" s="19">
        <v>8.0551999999999992</v>
      </c>
      <c r="E517" s="19">
        <v>4.5902000000000003</v>
      </c>
      <c r="F517" s="18">
        <v>4390503</v>
      </c>
      <c r="G517" s="18">
        <v>1328808</v>
      </c>
      <c r="H517" s="18">
        <v>5719311</v>
      </c>
      <c r="I517" s="18">
        <v>0</v>
      </c>
      <c r="J517" s="18">
        <v>1990320</v>
      </c>
      <c r="K517" s="18">
        <v>57193</v>
      </c>
      <c r="L517" s="18">
        <v>66220</v>
      </c>
      <c r="M517" s="18">
        <v>0</v>
      </c>
      <c r="N517" s="20">
        <v>7775851</v>
      </c>
    </row>
    <row r="518" spans="1:14" x14ac:dyDescent="0.2">
      <c r="A518" s="11" t="s">
        <v>24</v>
      </c>
      <c r="B518" s="12"/>
      <c r="C518" s="13">
        <f>SUM(C517:C517)</f>
        <v>140</v>
      </c>
      <c r="D518" s="14">
        <f>SUM(D517:D517)</f>
        <v>8.0551999999999992</v>
      </c>
      <c r="E518" s="14">
        <f>SUM(E517:E517)</f>
        <v>4.5902000000000003</v>
      </c>
      <c r="F518" s="13">
        <f>SUM(F517:F517)</f>
        <v>4390503</v>
      </c>
      <c r="G518" s="13">
        <f>SUM(G517:G517)</f>
        <v>1328808</v>
      </c>
      <c r="H518" s="13">
        <f>SUM(H517:H517)</f>
        <v>5719311</v>
      </c>
      <c r="I518" s="13">
        <f>SUM(I517:I517)</f>
        <v>0</v>
      </c>
      <c r="J518" s="13">
        <f>SUM(J517:J517)</f>
        <v>1990320</v>
      </c>
      <c r="K518" s="13">
        <f>SUM(K517:K517)</f>
        <v>57193</v>
      </c>
      <c r="L518" s="13">
        <f>SUM(L517:L517)</f>
        <v>66220</v>
      </c>
      <c r="M518" s="13">
        <f>SUM(M517:M517)</f>
        <v>0</v>
      </c>
      <c r="N518" s="15">
        <f>SUM(N517:N517)</f>
        <v>7775851</v>
      </c>
    </row>
    <row r="519" spans="1:14" x14ac:dyDescent="0.2">
      <c r="A519" s="6" t="s">
        <v>355</v>
      </c>
      <c r="B519" s="7"/>
      <c r="C519" s="8">
        <f>C511+C515+C518</f>
        <v>580</v>
      </c>
      <c r="D519" s="9">
        <f>D511+D515+D518</f>
        <v>47.594200000000001</v>
      </c>
      <c r="E519" s="9">
        <f>E511+E515+E518</f>
        <v>23.188500000000001</v>
      </c>
      <c r="F519" s="8">
        <f>F511+F515+F518</f>
        <v>31940261</v>
      </c>
      <c r="G519" s="8">
        <f>G511+G515+G518</f>
        <v>7473181</v>
      </c>
      <c r="H519" s="8">
        <f>H511+H515+H518</f>
        <v>39413442</v>
      </c>
      <c r="I519" s="8">
        <f>I511+I515+I518</f>
        <v>834000</v>
      </c>
      <c r="J519" s="8">
        <f>J511+J515+J518</f>
        <v>13997769</v>
      </c>
      <c r="K519" s="8">
        <f>K511+K515+K518</f>
        <v>394134</v>
      </c>
      <c r="L519" s="8">
        <f>L511+L515+L518</f>
        <v>411450</v>
      </c>
      <c r="M519" s="8">
        <f>M511+M515+M518</f>
        <v>7676481</v>
      </c>
      <c r="N519" s="10">
        <f>N511+N515+N518</f>
        <v>62333142</v>
      </c>
    </row>
    <row r="520" spans="1:14" x14ac:dyDescent="0.2">
      <c r="A520" s="16"/>
      <c r="B520" s="17"/>
      <c r="C520" s="18"/>
      <c r="D520" s="19"/>
      <c r="E520" s="19"/>
      <c r="F520" s="18"/>
      <c r="G520" s="18"/>
      <c r="H520" s="18"/>
      <c r="I520" s="18"/>
      <c r="J520" s="18"/>
      <c r="K520" s="18"/>
      <c r="L520" s="18"/>
      <c r="M520" s="18"/>
      <c r="N520" s="20"/>
    </row>
    <row r="521" spans="1:14" x14ac:dyDescent="0.2">
      <c r="A521" s="6" t="s">
        <v>356</v>
      </c>
      <c r="B521" s="7"/>
      <c r="C521" s="8"/>
      <c r="D521" s="9"/>
      <c r="E521" s="9"/>
      <c r="F521" s="8"/>
      <c r="G521" s="8"/>
      <c r="H521" s="8"/>
      <c r="I521" s="8"/>
      <c r="J521" s="8"/>
      <c r="K521" s="8"/>
      <c r="L521" s="8"/>
      <c r="M521" s="8"/>
      <c r="N521" s="10"/>
    </row>
    <row r="522" spans="1:14" x14ac:dyDescent="0.2">
      <c r="A522" s="6" t="s">
        <v>357</v>
      </c>
      <c r="B522" s="7" t="s">
        <v>6</v>
      </c>
      <c r="C522" s="8" t="s">
        <v>7</v>
      </c>
      <c r="D522" s="9" t="s">
        <v>8</v>
      </c>
      <c r="E522" s="9" t="s">
        <v>9</v>
      </c>
      <c r="F522" s="8" t="s">
        <v>10</v>
      </c>
      <c r="G522" s="8" t="s">
        <v>11</v>
      </c>
      <c r="H522" s="8" t="s">
        <v>12</v>
      </c>
      <c r="I522" s="8" t="s">
        <v>13</v>
      </c>
      <c r="J522" s="8" t="s">
        <v>14</v>
      </c>
      <c r="K522" s="8" t="s">
        <v>15</v>
      </c>
      <c r="L522" s="8" t="s">
        <v>16</v>
      </c>
      <c r="M522" s="8" t="s">
        <v>17</v>
      </c>
      <c r="N522" s="10" t="s">
        <v>18</v>
      </c>
    </row>
    <row r="523" spans="1:14" x14ac:dyDescent="0.2">
      <c r="A523" s="11" t="s">
        <v>273</v>
      </c>
      <c r="B523" s="12"/>
      <c r="C523" s="13"/>
      <c r="D523" s="14"/>
      <c r="E523" s="14"/>
      <c r="F523" s="13"/>
      <c r="G523" s="13"/>
      <c r="H523" s="13"/>
      <c r="I523" s="13"/>
      <c r="J523" s="13"/>
      <c r="K523" s="13"/>
      <c r="L523" s="13"/>
      <c r="M523" s="13"/>
      <c r="N523" s="15"/>
    </row>
    <row r="524" spans="1:14" x14ac:dyDescent="0.2">
      <c r="A524" s="16" t="s">
        <v>36</v>
      </c>
      <c r="B524" s="17"/>
      <c r="C524" s="18">
        <v>0</v>
      </c>
      <c r="D524" s="19">
        <v>-1.29</v>
      </c>
      <c r="E524" s="19">
        <v>0</v>
      </c>
      <c r="F524" s="18">
        <v>-646800</v>
      </c>
      <c r="G524" s="18">
        <v>0</v>
      </c>
      <c r="H524" s="18">
        <v>-646800</v>
      </c>
      <c r="I524" s="18">
        <v>0</v>
      </c>
      <c r="J524" s="18">
        <v>-225086</v>
      </c>
      <c r="K524" s="18">
        <v>-6468</v>
      </c>
      <c r="L524" s="18">
        <v>0</v>
      </c>
      <c r="M524" s="18">
        <v>0</v>
      </c>
      <c r="N524" s="20">
        <v>-871886</v>
      </c>
    </row>
    <row r="525" spans="1:14" x14ac:dyDescent="0.2">
      <c r="A525" s="16" t="s">
        <v>168</v>
      </c>
      <c r="B525" s="17"/>
      <c r="C525" s="18">
        <v>0</v>
      </c>
      <c r="D525" s="19">
        <v>0</v>
      </c>
      <c r="E525" s="19">
        <v>0</v>
      </c>
      <c r="F525" s="18">
        <v>0</v>
      </c>
      <c r="G525" s="18">
        <v>0</v>
      </c>
      <c r="H525" s="18">
        <v>0</v>
      </c>
      <c r="I525" s="18">
        <v>30000</v>
      </c>
      <c r="J525" s="18">
        <v>10140</v>
      </c>
      <c r="K525" s="18">
        <v>0</v>
      </c>
      <c r="L525" s="18">
        <v>0</v>
      </c>
      <c r="M525" s="18">
        <v>0</v>
      </c>
      <c r="N525" s="20">
        <v>40140</v>
      </c>
    </row>
    <row r="526" spans="1:14" x14ac:dyDescent="0.2">
      <c r="A526" s="16" t="s">
        <v>37</v>
      </c>
      <c r="B526" s="17"/>
      <c r="C526" s="18">
        <v>0</v>
      </c>
      <c r="D526" s="19">
        <v>0</v>
      </c>
      <c r="E526" s="19">
        <v>0</v>
      </c>
      <c r="F526" s="18">
        <v>0</v>
      </c>
      <c r="G526" s="18">
        <v>0</v>
      </c>
      <c r="H526" s="18">
        <v>0</v>
      </c>
      <c r="I526" s="18">
        <v>646800</v>
      </c>
      <c r="J526" s="18">
        <v>218618</v>
      </c>
      <c r="K526" s="18">
        <v>0</v>
      </c>
      <c r="L526" s="18">
        <v>0</v>
      </c>
      <c r="M526" s="18">
        <v>0</v>
      </c>
      <c r="N526" s="20">
        <v>865418</v>
      </c>
    </row>
    <row r="527" spans="1:14" x14ac:dyDescent="0.2">
      <c r="A527" s="16" t="s">
        <v>20</v>
      </c>
      <c r="B527" s="17">
        <v>8</v>
      </c>
      <c r="C527" s="18">
        <v>0</v>
      </c>
      <c r="D527" s="19">
        <v>0</v>
      </c>
      <c r="E527" s="19"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4437000</v>
      </c>
      <c r="N527" s="20">
        <v>4437000</v>
      </c>
    </row>
    <row r="528" spans="1:14" x14ac:dyDescent="0.2">
      <c r="A528" s="16" t="s">
        <v>21</v>
      </c>
      <c r="B528" s="17">
        <v>544</v>
      </c>
      <c r="C528" s="18">
        <v>0</v>
      </c>
      <c r="D528" s="19">
        <v>0</v>
      </c>
      <c r="E528" s="19">
        <v>0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1217207</v>
      </c>
      <c r="N528" s="20">
        <v>1217207</v>
      </c>
    </row>
    <row r="529" spans="1:14" x14ac:dyDescent="0.2">
      <c r="A529" s="16" t="s">
        <v>23</v>
      </c>
      <c r="B529" s="17"/>
      <c r="C529" s="18">
        <v>0</v>
      </c>
      <c r="D529" s="19">
        <v>0</v>
      </c>
      <c r="E529" s="19">
        <v>2.75</v>
      </c>
      <c r="F529" s="18">
        <v>0</v>
      </c>
      <c r="G529" s="18">
        <v>1168860</v>
      </c>
      <c r="H529" s="18">
        <v>1168860</v>
      </c>
      <c r="I529" s="18">
        <v>0</v>
      </c>
      <c r="J529" s="18">
        <v>406764</v>
      </c>
      <c r="K529" s="18">
        <v>11689</v>
      </c>
      <c r="L529" s="18">
        <v>0</v>
      </c>
      <c r="M529" s="18">
        <v>0</v>
      </c>
      <c r="N529" s="20">
        <v>1575624</v>
      </c>
    </row>
    <row r="530" spans="1:14" x14ac:dyDescent="0.2">
      <c r="A530" s="16" t="s">
        <v>64</v>
      </c>
      <c r="B530" s="17"/>
      <c r="C530" s="18">
        <v>0</v>
      </c>
      <c r="D530" s="19">
        <v>28.414999999999999</v>
      </c>
      <c r="E530" s="19">
        <v>6.38</v>
      </c>
      <c r="F530" s="18">
        <v>20397586</v>
      </c>
      <c r="G530" s="18">
        <v>2035962</v>
      </c>
      <c r="H530" s="18">
        <v>22433548</v>
      </c>
      <c r="I530" s="18">
        <v>0</v>
      </c>
      <c r="J530" s="18">
        <v>7806874</v>
      </c>
      <c r="K530" s="18">
        <v>224335</v>
      </c>
      <c r="L530" s="18">
        <v>1490267</v>
      </c>
      <c r="M530" s="18">
        <v>0</v>
      </c>
      <c r="N530" s="20">
        <v>31730689</v>
      </c>
    </row>
    <row r="531" spans="1:14" x14ac:dyDescent="0.2">
      <c r="A531" s="16" t="s">
        <v>83</v>
      </c>
      <c r="B531" s="17"/>
      <c r="C531" s="18">
        <v>0</v>
      </c>
      <c r="D531" s="19">
        <v>0</v>
      </c>
      <c r="E531" s="19">
        <v>0</v>
      </c>
      <c r="F531" s="18">
        <v>84000</v>
      </c>
      <c r="G531" s="18">
        <v>0</v>
      </c>
      <c r="H531" s="18">
        <v>84000</v>
      </c>
      <c r="I531" s="18">
        <v>0</v>
      </c>
      <c r="J531" s="18">
        <v>29232</v>
      </c>
      <c r="K531" s="18">
        <v>840</v>
      </c>
      <c r="L531" s="18">
        <v>13500</v>
      </c>
      <c r="M531" s="18">
        <v>0</v>
      </c>
      <c r="N531" s="20">
        <v>126732</v>
      </c>
    </row>
    <row r="532" spans="1:14" x14ac:dyDescent="0.2">
      <c r="A532" s="11" t="s">
        <v>24</v>
      </c>
      <c r="B532" s="12"/>
      <c r="C532" s="13">
        <f>SUM(C524:C531)</f>
        <v>0</v>
      </c>
      <c r="D532" s="14">
        <f>SUM(D524:D531)</f>
        <v>27.125</v>
      </c>
      <c r="E532" s="14">
        <f>SUM(E524:E531)</f>
        <v>9.129999999999999</v>
      </c>
      <c r="F532" s="13">
        <f>SUM(F524:F531)</f>
        <v>19834786</v>
      </c>
      <c r="G532" s="13">
        <f>SUM(G524:G531)</f>
        <v>3204822</v>
      </c>
      <c r="H532" s="13">
        <f>SUM(H524:H531)</f>
        <v>23039608</v>
      </c>
      <c r="I532" s="13">
        <f>SUM(I524:I531)</f>
        <v>676800</v>
      </c>
      <c r="J532" s="13">
        <f>SUM(J524:J531)</f>
        <v>8246542</v>
      </c>
      <c r="K532" s="13">
        <f>SUM(K524:K531)</f>
        <v>230396</v>
      </c>
      <c r="L532" s="13">
        <f>SUM(L524:L531)</f>
        <v>1503767</v>
      </c>
      <c r="M532" s="13">
        <f>SUM(M524:M531)</f>
        <v>5654207</v>
      </c>
      <c r="N532" s="15">
        <f>SUM(N524:N531)</f>
        <v>39120924</v>
      </c>
    </row>
    <row r="533" spans="1:14" x14ac:dyDescent="0.2">
      <c r="A533" s="11" t="s">
        <v>25</v>
      </c>
      <c r="B533" s="12"/>
      <c r="C533" s="13"/>
      <c r="D533" s="14"/>
      <c r="E533" s="14"/>
      <c r="F533" s="13"/>
      <c r="G533" s="13"/>
      <c r="H533" s="13"/>
      <c r="I533" s="13"/>
      <c r="J533" s="13"/>
      <c r="K533" s="13"/>
      <c r="L533" s="13"/>
      <c r="M533" s="13"/>
      <c r="N533" s="15"/>
    </row>
    <row r="534" spans="1:14" x14ac:dyDescent="0.2">
      <c r="A534" s="16" t="s">
        <v>49</v>
      </c>
      <c r="B534" s="17"/>
      <c r="C534" s="18">
        <v>81</v>
      </c>
      <c r="D534" s="19">
        <v>0</v>
      </c>
      <c r="E534" s="19">
        <v>2.9022999999999999</v>
      </c>
      <c r="F534" s="18">
        <v>0</v>
      </c>
      <c r="G534" s="18">
        <v>892248</v>
      </c>
      <c r="H534" s="18">
        <v>892248</v>
      </c>
      <c r="I534" s="18">
        <v>0</v>
      </c>
      <c r="J534" s="18">
        <v>310502</v>
      </c>
      <c r="K534" s="18">
        <v>8922</v>
      </c>
      <c r="L534" s="18">
        <v>8100</v>
      </c>
      <c r="M534" s="18">
        <v>0</v>
      </c>
      <c r="N534" s="20">
        <v>1210850</v>
      </c>
    </row>
    <row r="535" spans="1:14" x14ac:dyDescent="0.2">
      <c r="A535" s="16" t="s">
        <v>176</v>
      </c>
      <c r="B535" s="17"/>
      <c r="C535" s="18">
        <v>319</v>
      </c>
      <c r="D535" s="19">
        <v>0</v>
      </c>
      <c r="E535" s="19">
        <v>4.9665999999999997</v>
      </c>
      <c r="F535" s="18">
        <v>0</v>
      </c>
      <c r="G535" s="18">
        <v>1526872</v>
      </c>
      <c r="H535" s="18">
        <v>1526872</v>
      </c>
      <c r="I535" s="18">
        <v>0</v>
      </c>
      <c r="J535" s="18">
        <v>531351</v>
      </c>
      <c r="K535" s="18">
        <v>15269</v>
      </c>
      <c r="L535" s="18">
        <v>19459</v>
      </c>
      <c r="M535" s="18">
        <v>0</v>
      </c>
      <c r="N535" s="20">
        <v>2077682</v>
      </c>
    </row>
    <row r="536" spans="1:14" x14ac:dyDescent="0.2">
      <c r="A536" s="11" t="s">
        <v>24</v>
      </c>
      <c r="B536" s="12"/>
      <c r="C536" s="13">
        <f>SUM(C534:C535)</f>
        <v>400</v>
      </c>
      <c r="D536" s="14">
        <f>SUM(D534:D535)</f>
        <v>0</v>
      </c>
      <c r="E536" s="14">
        <f>SUM(E534:E535)</f>
        <v>7.8689</v>
      </c>
      <c r="F536" s="13">
        <f>SUM(F534:F535)</f>
        <v>0</v>
      </c>
      <c r="G536" s="13">
        <f>SUM(G534:G535)</f>
        <v>2419120</v>
      </c>
      <c r="H536" s="13">
        <f>SUM(H534:H535)</f>
        <v>2419120</v>
      </c>
      <c r="I536" s="13">
        <f>SUM(I534:I535)</f>
        <v>0</v>
      </c>
      <c r="J536" s="13">
        <f>SUM(J534:J535)</f>
        <v>841853</v>
      </c>
      <c r="K536" s="13">
        <f>SUM(K534:K535)</f>
        <v>24191</v>
      </c>
      <c r="L536" s="13">
        <f>SUM(L534:L535)</f>
        <v>27559</v>
      </c>
      <c r="M536" s="13">
        <f>SUM(M534:M535)</f>
        <v>0</v>
      </c>
      <c r="N536" s="15">
        <f>SUM(N534:N535)</f>
        <v>3288532</v>
      </c>
    </row>
    <row r="537" spans="1:14" x14ac:dyDescent="0.2">
      <c r="A537" s="11" t="s">
        <v>179</v>
      </c>
      <c r="B537" s="12"/>
      <c r="C537" s="13"/>
      <c r="D537" s="14"/>
      <c r="E537" s="14"/>
      <c r="F537" s="13"/>
      <c r="G537" s="13"/>
      <c r="H537" s="13"/>
      <c r="I537" s="13"/>
      <c r="J537" s="13"/>
      <c r="K537" s="13"/>
      <c r="L537" s="13"/>
      <c r="M537" s="13"/>
      <c r="N537" s="15"/>
    </row>
    <row r="538" spans="1:14" x14ac:dyDescent="0.2">
      <c r="A538" s="16" t="s">
        <v>180</v>
      </c>
      <c r="B538" s="17"/>
      <c r="C538" s="18">
        <v>78</v>
      </c>
      <c r="D538" s="19">
        <v>4.8872</v>
      </c>
      <c r="E538" s="19">
        <v>2.5573999999999999</v>
      </c>
      <c r="F538" s="18">
        <v>2663778</v>
      </c>
      <c r="G538" s="18">
        <v>740337</v>
      </c>
      <c r="H538" s="18">
        <v>3404115</v>
      </c>
      <c r="I538" s="18">
        <v>0</v>
      </c>
      <c r="J538" s="18">
        <v>1184632</v>
      </c>
      <c r="K538" s="18">
        <v>34041</v>
      </c>
      <c r="L538" s="18">
        <v>36894</v>
      </c>
      <c r="M538" s="18">
        <v>0</v>
      </c>
      <c r="N538" s="20">
        <v>4625641</v>
      </c>
    </row>
    <row r="539" spans="1:14" x14ac:dyDescent="0.2">
      <c r="A539" s="11" t="s">
        <v>24</v>
      </c>
      <c r="B539" s="12"/>
      <c r="C539" s="13">
        <f>SUM(C538:C538)</f>
        <v>78</v>
      </c>
      <c r="D539" s="14">
        <f>SUM(D538:D538)</f>
        <v>4.8872</v>
      </c>
      <c r="E539" s="14">
        <f>SUM(E538:E538)</f>
        <v>2.5573999999999999</v>
      </c>
      <c r="F539" s="13">
        <f>SUM(F538:F538)</f>
        <v>2663778</v>
      </c>
      <c r="G539" s="13">
        <f>SUM(G538:G538)</f>
        <v>740337</v>
      </c>
      <c r="H539" s="13">
        <f>SUM(H538:H538)</f>
        <v>3404115</v>
      </c>
      <c r="I539" s="13">
        <f>SUM(I538:I538)</f>
        <v>0</v>
      </c>
      <c r="J539" s="13">
        <f>SUM(J538:J538)</f>
        <v>1184632</v>
      </c>
      <c r="K539" s="13">
        <f>SUM(K538:K538)</f>
        <v>34041</v>
      </c>
      <c r="L539" s="13">
        <f>SUM(L538:L538)</f>
        <v>36894</v>
      </c>
      <c r="M539" s="13">
        <f>SUM(M538:M538)</f>
        <v>0</v>
      </c>
      <c r="N539" s="15">
        <f>SUM(N538:N538)</f>
        <v>4625641</v>
      </c>
    </row>
    <row r="540" spans="1:14" x14ac:dyDescent="0.2">
      <c r="A540" s="6" t="s">
        <v>358</v>
      </c>
      <c r="B540" s="7"/>
      <c r="C540" s="8">
        <f>C532+C536+C539</f>
        <v>478</v>
      </c>
      <c r="D540" s="9">
        <f>D532+D536+D539</f>
        <v>32.0122</v>
      </c>
      <c r="E540" s="9">
        <f>E532+E536+E539</f>
        <v>19.5563</v>
      </c>
      <c r="F540" s="8">
        <f>F532+F536+F539</f>
        <v>22498564</v>
      </c>
      <c r="G540" s="8">
        <f>G532+G536+G539</f>
        <v>6364279</v>
      </c>
      <c r="H540" s="8">
        <f>H532+H536+H539</f>
        <v>28862843</v>
      </c>
      <c r="I540" s="8">
        <f>I532+I536+I539</f>
        <v>676800</v>
      </c>
      <c r="J540" s="8">
        <f>J532+J536+J539</f>
        <v>10273027</v>
      </c>
      <c r="K540" s="8">
        <f>K532+K536+K539</f>
        <v>288628</v>
      </c>
      <c r="L540" s="8">
        <f>L532+L536+L539</f>
        <v>1568220</v>
      </c>
      <c r="M540" s="8">
        <f>M532+M536+M539</f>
        <v>5654207</v>
      </c>
      <c r="N540" s="10">
        <f>N532+N536+N539</f>
        <v>47035097</v>
      </c>
    </row>
    <row r="541" spans="1:14" x14ac:dyDescent="0.2">
      <c r="A541" s="16"/>
      <c r="B541" s="17"/>
      <c r="C541" s="18"/>
      <c r="D541" s="19"/>
      <c r="E541" s="19"/>
      <c r="F541" s="18"/>
      <c r="G541" s="18"/>
      <c r="H541" s="18"/>
      <c r="I541" s="18"/>
      <c r="J541" s="18"/>
      <c r="K541" s="18"/>
      <c r="L541" s="18"/>
      <c r="M541" s="18"/>
      <c r="N541" s="20"/>
    </row>
    <row r="542" spans="1:14" x14ac:dyDescent="0.2">
      <c r="A542" s="6" t="s">
        <v>359</v>
      </c>
      <c r="B542" s="7"/>
      <c r="C542" s="8"/>
      <c r="D542" s="9"/>
      <c r="E542" s="9"/>
      <c r="F542" s="8"/>
      <c r="G542" s="8"/>
      <c r="H542" s="8"/>
      <c r="I542" s="8"/>
      <c r="J542" s="8"/>
      <c r="K542" s="8"/>
      <c r="L542" s="8"/>
      <c r="M542" s="8"/>
      <c r="N542" s="10"/>
    </row>
    <row r="543" spans="1:14" x14ac:dyDescent="0.2">
      <c r="A543" s="6" t="s">
        <v>360</v>
      </c>
      <c r="B543" s="7" t="s">
        <v>6</v>
      </c>
      <c r="C543" s="8" t="s">
        <v>7</v>
      </c>
      <c r="D543" s="9" t="s">
        <v>8</v>
      </c>
      <c r="E543" s="9" t="s">
        <v>9</v>
      </c>
      <c r="F543" s="8" t="s">
        <v>10</v>
      </c>
      <c r="G543" s="8" t="s">
        <v>11</v>
      </c>
      <c r="H543" s="8" t="s">
        <v>12</v>
      </c>
      <c r="I543" s="8" t="s">
        <v>13</v>
      </c>
      <c r="J543" s="8" t="s">
        <v>14</v>
      </c>
      <c r="K543" s="8" t="s">
        <v>15</v>
      </c>
      <c r="L543" s="8" t="s">
        <v>16</v>
      </c>
      <c r="M543" s="8" t="s">
        <v>17</v>
      </c>
      <c r="N543" s="10" t="s">
        <v>18</v>
      </c>
    </row>
    <row r="544" spans="1:14" x14ac:dyDescent="0.2">
      <c r="A544" s="11" t="s">
        <v>273</v>
      </c>
      <c r="B544" s="12"/>
      <c r="C544" s="13"/>
      <c r="D544" s="14"/>
      <c r="E544" s="14"/>
      <c r="F544" s="13"/>
      <c r="G544" s="13"/>
      <c r="H544" s="13"/>
      <c r="I544" s="13"/>
      <c r="J544" s="13"/>
      <c r="K544" s="13"/>
      <c r="L544" s="13"/>
      <c r="M544" s="13"/>
      <c r="N544" s="15"/>
    </row>
    <row r="545" spans="1:14" x14ac:dyDescent="0.2">
      <c r="A545" s="16" t="s">
        <v>36</v>
      </c>
      <c r="B545" s="17"/>
      <c r="C545" s="18">
        <v>0</v>
      </c>
      <c r="D545" s="19">
        <v>-0.56000000000000005</v>
      </c>
      <c r="E545" s="19">
        <v>0</v>
      </c>
      <c r="F545" s="18">
        <v>-324240</v>
      </c>
      <c r="G545" s="18">
        <v>0</v>
      </c>
      <c r="H545" s="18">
        <v>-324240</v>
      </c>
      <c r="I545" s="18">
        <v>0</v>
      </c>
      <c r="J545" s="18">
        <v>-112836</v>
      </c>
      <c r="K545" s="18">
        <v>-3242</v>
      </c>
      <c r="L545" s="18">
        <v>0</v>
      </c>
      <c r="M545" s="18">
        <v>0</v>
      </c>
      <c r="N545" s="20">
        <v>-437076</v>
      </c>
    </row>
    <row r="546" spans="1:14" x14ac:dyDescent="0.2">
      <c r="A546" s="16" t="s">
        <v>37</v>
      </c>
      <c r="B546" s="17"/>
      <c r="C546" s="18">
        <v>0</v>
      </c>
      <c r="D546" s="19">
        <v>0</v>
      </c>
      <c r="E546" s="19">
        <v>0</v>
      </c>
      <c r="F546" s="18">
        <v>0</v>
      </c>
      <c r="G546" s="18">
        <v>0</v>
      </c>
      <c r="H546" s="18">
        <v>0</v>
      </c>
      <c r="I546" s="18">
        <v>324240</v>
      </c>
      <c r="J546" s="18">
        <v>109594</v>
      </c>
      <c r="K546" s="18">
        <v>0</v>
      </c>
      <c r="L546" s="18">
        <v>0</v>
      </c>
      <c r="M546" s="18">
        <v>0</v>
      </c>
      <c r="N546" s="20">
        <v>433834</v>
      </c>
    </row>
    <row r="547" spans="1:14" x14ac:dyDescent="0.2">
      <c r="A547" s="16" t="s">
        <v>30</v>
      </c>
      <c r="B547" s="17">
        <v>7</v>
      </c>
      <c r="C547" s="18">
        <v>0</v>
      </c>
      <c r="D547" s="19">
        <v>0</v>
      </c>
      <c r="E547" s="19">
        <v>0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18">
        <v>80000</v>
      </c>
      <c r="N547" s="20">
        <v>80000</v>
      </c>
    </row>
    <row r="548" spans="1:14" x14ac:dyDescent="0.2">
      <c r="A548" s="16" t="s">
        <v>20</v>
      </c>
      <c r="B548" s="17">
        <v>8</v>
      </c>
      <c r="C548" s="18">
        <v>0</v>
      </c>
      <c r="D548" s="19">
        <v>0</v>
      </c>
      <c r="E548" s="19">
        <v>0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2691000</v>
      </c>
      <c r="N548" s="20">
        <v>2691000</v>
      </c>
    </row>
    <row r="549" spans="1:14" x14ac:dyDescent="0.2">
      <c r="A549" s="16" t="s">
        <v>21</v>
      </c>
      <c r="B549" s="17">
        <v>544</v>
      </c>
      <c r="C549" s="18">
        <v>0</v>
      </c>
      <c r="D549" s="19">
        <v>0</v>
      </c>
      <c r="E549" s="19">
        <v>0</v>
      </c>
      <c r="F549" s="18">
        <v>0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2869448</v>
      </c>
      <c r="N549" s="20">
        <v>2869448</v>
      </c>
    </row>
    <row r="550" spans="1:14" x14ac:dyDescent="0.2">
      <c r="A550" s="16" t="s">
        <v>23</v>
      </c>
      <c r="B550" s="17"/>
      <c r="C550" s="18">
        <v>0</v>
      </c>
      <c r="D550" s="19">
        <v>0</v>
      </c>
      <c r="E550" s="19">
        <v>2.63</v>
      </c>
      <c r="F550" s="18">
        <v>0</v>
      </c>
      <c r="G550" s="18">
        <v>1117855</v>
      </c>
      <c r="H550" s="18">
        <v>1117855</v>
      </c>
      <c r="I550" s="18">
        <v>0</v>
      </c>
      <c r="J550" s="18">
        <v>389014</v>
      </c>
      <c r="K550" s="18">
        <v>11179</v>
      </c>
      <c r="L550" s="18">
        <v>0</v>
      </c>
      <c r="M550" s="18">
        <v>0</v>
      </c>
      <c r="N550" s="20">
        <v>1506869</v>
      </c>
    </row>
    <row r="551" spans="1:14" x14ac:dyDescent="0.2">
      <c r="A551" s="16" t="s">
        <v>64</v>
      </c>
      <c r="B551" s="17"/>
      <c r="C551" s="18">
        <v>0</v>
      </c>
      <c r="D551" s="19">
        <v>35.190399999999997</v>
      </c>
      <c r="E551" s="19">
        <v>5.32</v>
      </c>
      <c r="F551" s="18">
        <v>23382030</v>
      </c>
      <c r="G551" s="18">
        <v>1697700</v>
      </c>
      <c r="H551" s="18">
        <v>25079730</v>
      </c>
      <c r="I551" s="18">
        <v>0</v>
      </c>
      <c r="J551" s="18">
        <v>8727746</v>
      </c>
      <c r="K551" s="18">
        <v>250797</v>
      </c>
      <c r="L551" s="18">
        <v>208380</v>
      </c>
      <c r="M551" s="18">
        <v>0</v>
      </c>
      <c r="N551" s="20">
        <v>34015856</v>
      </c>
    </row>
    <row r="552" spans="1:14" x14ac:dyDescent="0.2">
      <c r="A552" s="16" t="s">
        <v>83</v>
      </c>
      <c r="B552" s="17"/>
      <c r="C552" s="18">
        <v>0</v>
      </c>
      <c r="D552" s="19">
        <v>0</v>
      </c>
      <c r="E552" s="19">
        <v>0</v>
      </c>
      <c r="F552" s="18">
        <v>48000</v>
      </c>
      <c r="G552" s="18">
        <v>0</v>
      </c>
      <c r="H552" s="18">
        <v>48000</v>
      </c>
      <c r="I552" s="18">
        <v>0</v>
      </c>
      <c r="J552" s="18">
        <v>16704</v>
      </c>
      <c r="K552" s="18">
        <v>480</v>
      </c>
      <c r="L552" s="18">
        <v>4500</v>
      </c>
      <c r="M552" s="18">
        <v>0</v>
      </c>
      <c r="N552" s="20">
        <v>69204</v>
      </c>
    </row>
    <row r="553" spans="1:14" x14ac:dyDescent="0.2">
      <c r="A553" s="11" t="s">
        <v>24</v>
      </c>
      <c r="B553" s="12"/>
      <c r="C553" s="13">
        <f>SUM(C545:C552)</f>
        <v>0</v>
      </c>
      <c r="D553" s="14">
        <f>SUM(D545:D552)</f>
        <v>34.630399999999995</v>
      </c>
      <c r="E553" s="14">
        <f>SUM(E545:E552)</f>
        <v>7.95</v>
      </c>
      <c r="F553" s="13">
        <f>SUM(F545:F552)</f>
        <v>23105790</v>
      </c>
      <c r="G553" s="13">
        <f>SUM(G545:G552)</f>
        <v>2815555</v>
      </c>
      <c r="H553" s="13">
        <f>SUM(H545:H552)</f>
        <v>25921345</v>
      </c>
      <c r="I553" s="13">
        <f>SUM(I545:I552)</f>
        <v>324240</v>
      </c>
      <c r="J553" s="13">
        <f>SUM(J545:J552)</f>
        <v>9130222</v>
      </c>
      <c r="K553" s="13">
        <f>SUM(K545:K552)</f>
        <v>259214</v>
      </c>
      <c r="L553" s="13">
        <f>SUM(L545:L552)</f>
        <v>212880</v>
      </c>
      <c r="M553" s="13">
        <f>SUM(M545:M552)</f>
        <v>5640448</v>
      </c>
      <c r="N553" s="15">
        <f>SUM(N545:N552)</f>
        <v>41229135</v>
      </c>
    </row>
    <row r="554" spans="1:14" x14ac:dyDescent="0.2">
      <c r="A554" s="11" t="s">
        <v>25</v>
      </c>
      <c r="B554" s="12"/>
      <c r="C554" s="13"/>
      <c r="D554" s="14"/>
      <c r="E554" s="14"/>
      <c r="F554" s="13"/>
      <c r="G554" s="13"/>
      <c r="H554" s="13"/>
      <c r="I554" s="13"/>
      <c r="J554" s="13"/>
      <c r="K554" s="13"/>
      <c r="L554" s="13"/>
      <c r="M554" s="13"/>
      <c r="N554" s="15"/>
    </row>
    <row r="555" spans="1:14" x14ac:dyDescent="0.2">
      <c r="A555" s="16" t="s">
        <v>234</v>
      </c>
      <c r="B555" s="17"/>
      <c r="C555" s="18">
        <v>81</v>
      </c>
      <c r="D555" s="19">
        <v>0</v>
      </c>
      <c r="E555" s="19">
        <v>0.56379999999999997</v>
      </c>
      <c r="F555" s="18">
        <v>0</v>
      </c>
      <c r="G555" s="18">
        <v>173328</v>
      </c>
      <c r="H555" s="18">
        <v>173328</v>
      </c>
      <c r="I555" s="18">
        <v>0</v>
      </c>
      <c r="J555" s="18">
        <v>60318</v>
      </c>
      <c r="K555" s="18">
        <v>1733</v>
      </c>
      <c r="L555" s="18">
        <v>1620</v>
      </c>
      <c r="M555" s="18">
        <v>0</v>
      </c>
      <c r="N555" s="20">
        <v>235266</v>
      </c>
    </row>
    <row r="556" spans="1:14" x14ac:dyDescent="0.2">
      <c r="A556" s="11" t="s">
        <v>24</v>
      </c>
      <c r="B556" s="12"/>
      <c r="C556" s="13">
        <f>SUM(C555:C555)</f>
        <v>81</v>
      </c>
      <c r="D556" s="14">
        <f>SUM(D555:D555)</f>
        <v>0</v>
      </c>
      <c r="E556" s="14">
        <f>SUM(E555:E555)</f>
        <v>0.56379999999999997</v>
      </c>
      <c r="F556" s="13">
        <f>SUM(F555:F555)</f>
        <v>0</v>
      </c>
      <c r="G556" s="13">
        <f>SUM(G555:G555)</f>
        <v>173328</v>
      </c>
      <c r="H556" s="13">
        <f>SUM(H555:H555)</f>
        <v>173328</v>
      </c>
      <c r="I556" s="13">
        <f>SUM(I555:I555)</f>
        <v>0</v>
      </c>
      <c r="J556" s="13">
        <f>SUM(J555:J555)</f>
        <v>60318</v>
      </c>
      <c r="K556" s="13">
        <f>SUM(K555:K555)</f>
        <v>1733</v>
      </c>
      <c r="L556" s="13">
        <f>SUM(L555:L555)</f>
        <v>1620</v>
      </c>
      <c r="M556" s="13">
        <f>SUM(M555:M555)</f>
        <v>0</v>
      </c>
      <c r="N556" s="15">
        <f>SUM(N555:N555)</f>
        <v>235266</v>
      </c>
    </row>
    <row r="557" spans="1:14" x14ac:dyDescent="0.2">
      <c r="A557" s="11" t="s">
        <v>179</v>
      </c>
      <c r="B557" s="12"/>
      <c r="C557" s="13"/>
      <c r="D557" s="14"/>
      <c r="E557" s="14"/>
      <c r="F557" s="13"/>
      <c r="G557" s="13"/>
      <c r="H557" s="13"/>
      <c r="I557" s="13"/>
      <c r="J557" s="13"/>
      <c r="K557" s="13"/>
      <c r="L557" s="13"/>
      <c r="M557" s="13"/>
      <c r="N557" s="15"/>
    </row>
    <row r="558" spans="1:14" x14ac:dyDescent="0.2">
      <c r="A558" s="16" t="s">
        <v>297</v>
      </c>
      <c r="B558" s="17"/>
      <c r="C558" s="18">
        <v>97</v>
      </c>
      <c r="D558" s="19">
        <v>5.7519</v>
      </c>
      <c r="E558" s="19">
        <v>3.1802999999999999</v>
      </c>
      <c r="F558" s="18">
        <v>3135085</v>
      </c>
      <c r="G558" s="18">
        <v>920659</v>
      </c>
      <c r="H558" s="18">
        <v>4055744</v>
      </c>
      <c r="I558" s="18">
        <v>0</v>
      </c>
      <c r="J558" s="18">
        <v>1411399</v>
      </c>
      <c r="K558" s="18">
        <v>40557</v>
      </c>
      <c r="L558" s="18">
        <v>45881</v>
      </c>
      <c r="M558" s="18">
        <v>0</v>
      </c>
      <c r="N558" s="20">
        <v>5513024</v>
      </c>
    </row>
    <row r="559" spans="1:14" x14ac:dyDescent="0.2">
      <c r="A559" s="11" t="s">
        <v>24</v>
      </c>
      <c r="B559" s="12"/>
      <c r="C559" s="13">
        <f>SUM(C558:C558)</f>
        <v>97</v>
      </c>
      <c r="D559" s="14">
        <f>SUM(D558:D558)</f>
        <v>5.7519</v>
      </c>
      <c r="E559" s="14">
        <f>SUM(E558:E558)</f>
        <v>3.1802999999999999</v>
      </c>
      <c r="F559" s="13">
        <f>SUM(F558:F558)</f>
        <v>3135085</v>
      </c>
      <c r="G559" s="13">
        <f>SUM(G558:G558)</f>
        <v>920659</v>
      </c>
      <c r="H559" s="13">
        <f>SUM(H558:H558)</f>
        <v>4055744</v>
      </c>
      <c r="I559" s="13">
        <f>SUM(I558:I558)</f>
        <v>0</v>
      </c>
      <c r="J559" s="13">
        <f>SUM(J558:J558)</f>
        <v>1411399</v>
      </c>
      <c r="K559" s="13">
        <f>SUM(K558:K558)</f>
        <v>40557</v>
      </c>
      <c r="L559" s="13">
        <f>SUM(L558:L558)</f>
        <v>45881</v>
      </c>
      <c r="M559" s="13">
        <f>SUM(M558:M558)</f>
        <v>0</v>
      </c>
      <c r="N559" s="15">
        <f>SUM(N558:N558)</f>
        <v>5513024</v>
      </c>
    </row>
    <row r="560" spans="1:14" x14ac:dyDescent="0.2">
      <c r="A560" s="6" t="s">
        <v>361</v>
      </c>
      <c r="B560" s="7"/>
      <c r="C560" s="8">
        <f>C553+C556+C559</f>
        <v>178</v>
      </c>
      <c r="D560" s="9">
        <f>D553+D556+D559</f>
        <v>40.382299999999994</v>
      </c>
      <c r="E560" s="9">
        <f>E553+E556+E559</f>
        <v>11.694099999999999</v>
      </c>
      <c r="F560" s="8">
        <f>F553+F556+F559</f>
        <v>26240875</v>
      </c>
      <c r="G560" s="8">
        <f>G553+G556+G559</f>
        <v>3909542</v>
      </c>
      <c r="H560" s="8">
        <f>H553+H556+H559</f>
        <v>30150417</v>
      </c>
      <c r="I560" s="8">
        <f>I553+I556+I559</f>
        <v>324240</v>
      </c>
      <c r="J560" s="8">
        <f>J553+J556+J559</f>
        <v>10601939</v>
      </c>
      <c r="K560" s="8">
        <f>K553+K556+K559</f>
        <v>301504</v>
      </c>
      <c r="L560" s="8">
        <f>L553+L556+L559</f>
        <v>260381</v>
      </c>
      <c r="M560" s="8">
        <f>M553+M556+M559</f>
        <v>5640448</v>
      </c>
      <c r="N560" s="10">
        <f>N553+N556+N559</f>
        <v>46977425</v>
      </c>
    </row>
    <row r="561" spans="1:14" x14ac:dyDescent="0.2">
      <c r="A561" s="16"/>
      <c r="B561" s="17"/>
      <c r="C561" s="18"/>
      <c r="D561" s="19"/>
      <c r="E561" s="19"/>
      <c r="F561" s="18"/>
      <c r="G561" s="18"/>
      <c r="H561" s="18"/>
      <c r="I561" s="18"/>
      <c r="J561" s="18"/>
      <c r="K561" s="18"/>
      <c r="L561" s="18"/>
      <c r="M561" s="18"/>
      <c r="N561" s="20"/>
    </row>
    <row r="562" spans="1:14" x14ac:dyDescent="0.2">
      <c r="A562" s="6" t="s">
        <v>362</v>
      </c>
      <c r="B562" s="7"/>
      <c r="C562" s="8"/>
      <c r="D562" s="9"/>
      <c r="E562" s="9"/>
      <c r="F562" s="8"/>
      <c r="G562" s="8"/>
      <c r="H562" s="8"/>
      <c r="I562" s="8"/>
      <c r="J562" s="8"/>
      <c r="K562" s="8"/>
      <c r="L562" s="8"/>
      <c r="M562" s="8"/>
      <c r="N562" s="10"/>
    </row>
    <row r="563" spans="1:14" x14ac:dyDescent="0.2">
      <c r="A563" s="6" t="s">
        <v>363</v>
      </c>
      <c r="B563" s="7" t="s">
        <v>6</v>
      </c>
      <c r="C563" s="8" t="s">
        <v>7</v>
      </c>
      <c r="D563" s="9" t="s">
        <v>8</v>
      </c>
      <c r="E563" s="9" t="s">
        <v>9</v>
      </c>
      <c r="F563" s="8" t="s">
        <v>10</v>
      </c>
      <c r="G563" s="8" t="s">
        <v>11</v>
      </c>
      <c r="H563" s="8" t="s">
        <v>12</v>
      </c>
      <c r="I563" s="8" t="s">
        <v>13</v>
      </c>
      <c r="J563" s="8" t="s">
        <v>14</v>
      </c>
      <c r="K563" s="8" t="s">
        <v>15</v>
      </c>
      <c r="L563" s="8" t="s">
        <v>16</v>
      </c>
      <c r="M563" s="8" t="s">
        <v>17</v>
      </c>
      <c r="N563" s="10" t="s">
        <v>18</v>
      </c>
    </row>
    <row r="564" spans="1:14" x14ac:dyDescent="0.2">
      <c r="A564" s="11" t="s">
        <v>273</v>
      </c>
      <c r="B564" s="12"/>
      <c r="C564" s="13"/>
      <c r="D564" s="14"/>
      <c r="E564" s="14"/>
      <c r="F564" s="13"/>
      <c r="G564" s="13"/>
      <c r="H564" s="13"/>
      <c r="I564" s="13"/>
      <c r="J564" s="13"/>
      <c r="K564" s="13"/>
      <c r="L564" s="13"/>
      <c r="M564" s="13"/>
      <c r="N564" s="15"/>
    </row>
    <row r="565" spans="1:14" x14ac:dyDescent="0.2">
      <c r="A565" s="16" t="s">
        <v>36</v>
      </c>
      <c r="B565" s="17"/>
      <c r="C565" s="18">
        <v>0</v>
      </c>
      <c r="D565" s="19">
        <v>-0.02</v>
      </c>
      <c r="E565" s="19">
        <v>0</v>
      </c>
      <c r="F565" s="18">
        <v>-8400</v>
      </c>
      <c r="G565" s="18">
        <v>0</v>
      </c>
      <c r="H565" s="18">
        <v>-8400</v>
      </c>
      <c r="I565" s="18">
        <v>0</v>
      </c>
      <c r="J565" s="18">
        <v>-2923</v>
      </c>
      <c r="K565" s="18">
        <v>-84</v>
      </c>
      <c r="L565" s="18">
        <v>0</v>
      </c>
      <c r="M565" s="18">
        <v>0</v>
      </c>
      <c r="N565" s="20">
        <v>-11323</v>
      </c>
    </row>
    <row r="566" spans="1:14" x14ac:dyDescent="0.2">
      <c r="A566" s="16" t="s">
        <v>37</v>
      </c>
      <c r="B566" s="17"/>
      <c r="C566" s="18">
        <v>0</v>
      </c>
      <c r="D566" s="19">
        <v>0</v>
      </c>
      <c r="E566" s="19">
        <v>0</v>
      </c>
      <c r="F566" s="18">
        <v>0</v>
      </c>
      <c r="G566" s="18">
        <v>0</v>
      </c>
      <c r="H566" s="18">
        <v>0</v>
      </c>
      <c r="I566" s="18">
        <v>8400</v>
      </c>
      <c r="J566" s="18">
        <v>2839</v>
      </c>
      <c r="K566" s="18">
        <v>0</v>
      </c>
      <c r="L566" s="18">
        <v>0</v>
      </c>
      <c r="M566" s="18">
        <v>0</v>
      </c>
      <c r="N566" s="20">
        <v>11239</v>
      </c>
    </row>
    <row r="567" spans="1:14" x14ac:dyDescent="0.2">
      <c r="A567" s="16" t="s">
        <v>20</v>
      </c>
      <c r="B567" s="17">
        <v>8</v>
      </c>
      <c r="C567" s="18">
        <v>0</v>
      </c>
      <c r="D567" s="19">
        <v>0</v>
      </c>
      <c r="E567" s="19">
        <v>0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1063000</v>
      </c>
      <c r="N567" s="20">
        <v>1063000</v>
      </c>
    </row>
    <row r="568" spans="1:14" x14ac:dyDescent="0.2">
      <c r="A568" s="16" t="s">
        <v>21</v>
      </c>
      <c r="B568" s="17">
        <v>544</v>
      </c>
      <c r="C568" s="18">
        <v>0</v>
      </c>
      <c r="D568" s="19">
        <v>0</v>
      </c>
      <c r="E568" s="19">
        <v>0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524718</v>
      </c>
      <c r="N568" s="20">
        <v>524718</v>
      </c>
    </row>
    <row r="569" spans="1:14" x14ac:dyDescent="0.2">
      <c r="A569" s="16" t="s">
        <v>23</v>
      </c>
      <c r="B569" s="17"/>
      <c r="C569" s="18">
        <v>0</v>
      </c>
      <c r="D569" s="19">
        <v>0</v>
      </c>
      <c r="E569" s="19">
        <v>2.06</v>
      </c>
      <c r="F569" s="18">
        <v>0</v>
      </c>
      <c r="G569" s="18">
        <v>875582</v>
      </c>
      <c r="H569" s="18">
        <v>875582</v>
      </c>
      <c r="I569" s="18">
        <v>0</v>
      </c>
      <c r="J569" s="18">
        <v>304703</v>
      </c>
      <c r="K569" s="18">
        <v>8756</v>
      </c>
      <c r="L569" s="18">
        <v>0</v>
      </c>
      <c r="M569" s="18">
        <v>0</v>
      </c>
      <c r="N569" s="20">
        <v>1180285</v>
      </c>
    </row>
    <row r="570" spans="1:14" x14ac:dyDescent="0.2">
      <c r="A570" s="16" t="s">
        <v>64</v>
      </c>
      <c r="B570" s="17"/>
      <c r="C570" s="18">
        <v>0</v>
      </c>
      <c r="D570" s="19">
        <v>18.428799999999999</v>
      </c>
      <c r="E570" s="19">
        <v>2.56</v>
      </c>
      <c r="F570" s="18">
        <v>12859876</v>
      </c>
      <c r="G570" s="18">
        <v>816936</v>
      </c>
      <c r="H570" s="18">
        <v>13676812</v>
      </c>
      <c r="I570" s="18">
        <v>0</v>
      </c>
      <c r="J570" s="18">
        <v>4759530</v>
      </c>
      <c r="K570" s="18">
        <v>136768</v>
      </c>
      <c r="L570" s="18">
        <v>155250</v>
      </c>
      <c r="M570" s="18">
        <v>0</v>
      </c>
      <c r="N570" s="20">
        <v>18591592</v>
      </c>
    </row>
    <row r="571" spans="1:14" x14ac:dyDescent="0.2">
      <c r="A571" s="16" t="s">
        <v>83</v>
      </c>
      <c r="B571" s="17"/>
      <c r="C571" s="18">
        <v>0</v>
      </c>
      <c r="D571" s="19">
        <v>0</v>
      </c>
      <c r="E571" s="19">
        <v>0</v>
      </c>
      <c r="F571" s="18">
        <v>60000</v>
      </c>
      <c r="G571" s="18">
        <v>0</v>
      </c>
      <c r="H571" s="18">
        <v>60000</v>
      </c>
      <c r="I571" s="18">
        <v>0</v>
      </c>
      <c r="J571" s="18">
        <v>20880</v>
      </c>
      <c r="K571" s="18">
        <v>600</v>
      </c>
      <c r="L571" s="18">
        <v>9000</v>
      </c>
      <c r="M571" s="18">
        <v>0</v>
      </c>
      <c r="N571" s="20">
        <v>89880</v>
      </c>
    </row>
    <row r="572" spans="1:14" x14ac:dyDescent="0.2">
      <c r="A572" s="11" t="s">
        <v>24</v>
      </c>
      <c r="B572" s="12"/>
      <c r="C572" s="13">
        <f>SUM(C565:C571)</f>
        <v>0</v>
      </c>
      <c r="D572" s="14">
        <f>SUM(D565:D571)</f>
        <v>18.408799999999999</v>
      </c>
      <c r="E572" s="14">
        <f>SUM(E565:E571)</f>
        <v>4.62</v>
      </c>
      <c r="F572" s="13">
        <f>SUM(F565:F571)</f>
        <v>12911476</v>
      </c>
      <c r="G572" s="13">
        <f>SUM(G565:G571)</f>
        <v>1692518</v>
      </c>
      <c r="H572" s="13">
        <f>SUM(H565:H571)</f>
        <v>14603994</v>
      </c>
      <c r="I572" s="13">
        <f>SUM(I565:I571)</f>
        <v>8400</v>
      </c>
      <c r="J572" s="13">
        <f>SUM(J565:J571)</f>
        <v>5085029</v>
      </c>
      <c r="K572" s="13">
        <f>SUM(K565:K571)</f>
        <v>146040</v>
      </c>
      <c r="L572" s="13">
        <f>SUM(L565:L571)</f>
        <v>164250</v>
      </c>
      <c r="M572" s="13">
        <f>SUM(M565:M571)</f>
        <v>1587718</v>
      </c>
      <c r="N572" s="15">
        <f>SUM(N565:N571)</f>
        <v>21449391</v>
      </c>
    </row>
    <row r="573" spans="1:14" x14ac:dyDescent="0.2">
      <c r="A573" s="6" t="s">
        <v>364</v>
      </c>
      <c r="B573" s="7"/>
      <c r="C573" s="8">
        <f>C572</f>
        <v>0</v>
      </c>
      <c r="D573" s="9">
        <f>D572</f>
        <v>18.408799999999999</v>
      </c>
      <c r="E573" s="9">
        <f>E572</f>
        <v>4.62</v>
      </c>
      <c r="F573" s="8">
        <f>F572</f>
        <v>12911476</v>
      </c>
      <c r="G573" s="8">
        <f>G572</f>
        <v>1692518</v>
      </c>
      <c r="H573" s="8">
        <f>H572</f>
        <v>14603994</v>
      </c>
      <c r="I573" s="8">
        <f>I572</f>
        <v>8400</v>
      </c>
      <c r="J573" s="8">
        <f>J572</f>
        <v>5085029</v>
      </c>
      <c r="K573" s="8">
        <f>K572</f>
        <v>146040</v>
      </c>
      <c r="L573" s="8">
        <f>L572</f>
        <v>164250</v>
      </c>
      <c r="M573" s="8">
        <f>M572</f>
        <v>1587718</v>
      </c>
      <c r="N573" s="10">
        <f>N572</f>
        <v>21449391</v>
      </c>
    </row>
    <row r="574" spans="1:14" x14ac:dyDescent="0.2">
      <c r="A574" s="16"/>
      <c r="B574" s="17"/>
      <c r="C574" s="18"/>
      <c r="D574" s="19"/>
      <c r="E574" s="19"/>
      <c r="F574" s="18"/>
      <c r="G574" s="18"/>
      <c r="H574" s="18"/>
      <c r="I574" s="18"/>
      <c r="J574" s="18"/>
      <c r="K574" s="18"/>
      <c r="L574" s="18"/>
      <c r="M574" s="18"/>
      <c r="N574" s="20"/>
    </row>
    <row r="575" spans="1:14" x14ac:dyDescent="0.2">
      <c r="A575" s="6" t="s">
        <v>365</v>
      </c>
      <c r="B575" s="7"/>
      <c r="C575" s="8"/>
      <c r="D575" s="9"/>
      <c r="E575" s="9"/>
      <c r="F575" s="8"/>
      <c r="G575" s="8"/>
      <c r="H575" s="8"/>
      <c r="I575" s="8"/>
      <c r="J575" s="8"/>
      <c r="K575" s="8"/>
      <c r="L575" s="8"/>
      <c r="M575" s="8"/>
      <c r="N575" s="10"/>
    </row>
    <row r="576" spans="1:14" x14ac:dyDescent="0.2">
      <c r="A576" s="6" t="s">
        <v>366</v>
      </c>
      <c r="B576" s="7" t="s">
        <v>6</v>
      </c>
      <c r="C576" s="8" t="s">
        <v>7</v>
      </c>
      <c r="D576" s="9" t="s">
        <v>8</v>
      </c>
      <c r="E576" s="9" t="s">
        <v>9</v>
      </c>
      <c r="F576" s="8" t="s">
        <v>10</v>
      </c>
      <c r="G576" s="8" t="s">
        <v>11</v>
      </c>
      <c r="H576" s="8" t="s">
        <v>12</v>
      </c>
      <c r="I576" s="8" t="s">
        <v>13</v>
      </c>
      <c r="J576" s="8" t="s">
        <v>14</v>
      </c>
      <c r="K576" s="8" t="s">
        <v>15</v>
      </c>
      <c r="L576" s="8" t="s">
        <v>16</v>
      </c>
      <c r="M576" s="8" t="s">
        <v>17</v>
      </c>
      <c r="N576" s="10" t="s">
        <v>18</v>
      </c>
    </row>
    <row r="577" spans="1:14" x14ac:dyDescent="0.2">
      <c r="A577" s="11" t="s">
        <v>273</v>
      </c>
      <c r="B577" s="12"/>
      <c r="C577" s="13"/>
      <c r="D577" s="14"/>
      <c r="E577" s="14"/>
      <c r="F577" s="13"/>
      <c r="G577" s="13"/>
      <c r="H577" s="13"/>
      <c r="I577" s="13"/>
      <c r="J577" s="13"/>
      <c r="K577" s="13"/>
      <c r="L577" s="13"/>
      <c r="M577" s="13"/>
      <c r="N577" s="15"/>
    </row>
    <row r="578" spans="1:14" x14ac:dyDescent="0.2">
      <c r="A578" s="16" t="s">
        <v>36</v>
      </c>
      <c r="B578" s="17"/>
      <c r="C578" s="18">
        <v>0</v>
      </c>
      <c r="D578" s="19">
        <v>-1.18</v>
      </c>
      <c r="E578" s="19">
        <v>0</v>
      </c>
      <c r="F578" s="18">
        <v>-588000</v>
      </c>
      <c r="G578" s="18">
        <v>0</v>
      </c>
      <c r="H578" s="18">
        <v>-588000</v>
      </c>
      <c r="I578" s="18">
        <v>0</v>
      </c>
      <c r="J578" s="18">
        <v>-204624</v>
      </c>
      <c r="K578" s="18">
        <v>-5880</v>
      </c>
      <c r="L578" s="18">
        <v>0</v>
      </c>
      <c r="M578" s="18">
        <v>0</v>
      </c>
      <c r="N578" s="20">
        <v>-792624</v>
      </c>
    </row>
    <row r="579" spans="1:14" x14ac:dyDescent="0.2">
      <c r="A579" s="16" t="s">
        <v>168</v>
      </c>
      <c r="B579" s="17"/>
      <c r="C579" s="18">
        <v>0</v>
      </c>
      <c r="D579" s="19">
        <v>0</v>
      </c>
      <c r="E579" s="19">
        <v>0</v>
      </c>
      <c r="F579" s="18">
        <v>0</v>
      </c>
      <c r="G579" s="18">
        <v>0</v>
      </c>
      <c r="H579" s="18">
        <v>0</v>
      </c>
      <c r="I579" s="18">
        <v>632100</v>
      </c>
      <c r="J579" s="18">
        <v>213650</v>
      </c>
      <c r="K579" s="18">
        <v>0</v>
      </c>
      <c r="L579" s="18">
        <v>0</v>
      </c>
      <c r="M579" s="18">
        <v>0</v>
      </c>
      <c r="N579" s="20">
        <v>845750</v>
      </c>
    </row>
    <row r="580" spans="1:14" x14ac:dyDescent="0.2">
      <c r="A580" s="16" t="s">
        <v>37</v>
      </c>
      <c r="B580" s="17"/>
      <c r="C580" s="18">
        <v>0</v>
      </c>
      <c r="D580" s="19">
        <v>0</v>
      </c>
      <c r="E580" s="19">
        <v>0</v>
      </c>
      <c r="F580" s="18">
        <v>0</v>
      </c>
      <c r="G580" s="18">
        <v>0</v>
      </c>
      <c r="H580" s="18">
        <v>0</v>
      </c>
      <c r="I580" s="18">
        <v>588000</v>
      </c>
      <c r="J580" s="18">
        <v>198744</v>
      </c>
      <c r="K580" s="18">
        <v>0</v>
      </c>
      <c r="L580" s="18">
        <v>0</v>
      </c>
      <c r="M580" s="18">
        <v>0</v>
      </c>
      <c r="N580" s="20">
        <v>786744</v>
      </c>
    </row>
    <row r="581" spans="1:14" x14ac:dyDescent="0.2">
      <c r="A581" s="16" t="s">
        <v>30</v>
      </c>
      <c r="B581" s="17">
        <v>7</v>
      </c>
      <c r="C581" s="18">
        <v>0</v>
      </c>
      <c r="D581" s="19">
        <v>0</v>
      </c>
      <c r="E581" s="19">
        <v>0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180000</v>
      </c>
      <c r="N581" s="20">
        <v>180000</v>
      </c>
    </row>
    <row r="582" spans="1:14" x14ac:dyDescent="0.2">
      <c r="A582" s="16" t="s">
        <v>20</v>
      </c>
      <c r="B582" s="17">
        <v>8</v>
      </c>
      <c r="C582" s="18">
        <v>0</v>
      </c>
      <c r="D582" s="19">
        <v>0</v>
      </c>
      <c r="E582" s="19">
        <v>0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1699000</v>
      </c>
      <c r="N582" s="20">
        <v>1699000</v>
      </c>
    </row>
    <row r="583" spans="1:14" x14ac:dyDescent="0.2">
      <c r="A583" s="16" t="s">
        <v>21</v>
      </c>
      <c r="B583" s="17">
        <v>544</v>
      </c>
      <c r="C583" s="18">
        <v>0</v>
      </c>
      <c r="D583" s="19">
        <v>0</v>
      </c>
      <c r="E583" s="19">
        <v>0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18">
        <v>755250</v>
      </c>
      <c r="N583" s="20">
        <v>755250</v>
      </c>
    </row>
    <row r="584" spans="1:14" x14ac:dyDescent="0.2">
      <c r="A584" s="16" t="s">
        <v>23</v>
      </c>
      <c r="B584" s="17"/>
      <c r="C584" s="18">
        <v>0</v>
      </c>
      <c r="D584" s="19">
        <v>0</v>
      </c>
      <c r="E584" s="19">
        <v>3.29</v>
      </c>
      <c r="F584" s="18">
        <v>0</v>
      </c>
      <c r="G584" s="18">
        <v>1398382</v>
      </c>
      <c r="H584" s="18">
        <v>1398382</v>
      </c>
      <c r="I584" s="18">
        <v>0</v>
      </c>
      <c r="J584" s="18">
        <v>486637</v>
      </c>
      <c r="K584" s="18">
        <v>13984</v>
      </c>
      <c r="L584" s="18">
        <v>0</v>
      </c>
      <c r="M584" s="18">
        <v>0</v>
      </c>
      <c r="N584" s="20">
        <v>1885019</v>
      </c>
    </row>
    <row r="585" spans="1:14" x14ac:dyDescent="0.2">
      <c r="A585" s="16" t="s">
        <v>64</v>
      </c>
      <c r="B585" s="17"/>
      <c r="C585" s="18">
        <v>0</v>
      </c>
      <c r="D585" s="19">
        <v>28</v>
      </c>
      <c r="E585" s="19">
        <v>5.12</v>
      </c>
      <c r="F585" s="18">
        <v>18323973</v>
      </c>
      <c r="G585" s="18">
        <v>1633872</v>
      </c>
      <c r="H585" s="18">
        <v>19957845</v>
      </c>
      <c r="I585" s="18">
        <v>0</v>
      </c>
      <c r="J585" s="18">
        <v>6945330</v>
      </c>
      <c r="K585" s="18">
        <v>199578</v>
      </c>
      <c r="L585" s="18">
        <v>201480</v>
      </c>
      <c r="M585" s="18">
        <v>0</v>
      </c>
      <c r="N585" s="20">
        <v>27104655</v>
      </c>
    </row>
    <row r="586" spans="1:14" x14ac:dyDescent="0.2">
      <c r="A586" s="16" t="s">
        <v>83</v>
      </c>
      <c r="B586" s="17"/>
      <c r="C586" s="18">
        <v>0</v>
      </c>
      <c r="D586" s="19">
        <v>0</v>
      </c>
      <c r="E586" s="19">
        <v>0</v>
      </c>
      <c r="F586" s="18">
        <v>24000</v>
      </c>
      <c r="G586" s="18">
        <v>0</v>
      </c>
      <c r="H586" s="18">
        <v>24000</v>
      </c>
      <c r="I586" s="18">
        <v>0</v>
      </c>
      <c r="J586" s="18">
        <v>8352</v>
      </c>
      <c r="K586" s="18">
        <v>240</v>
      </c>
      <c r="L586" s="18">
        <v>4500</v>
      </c>
      <c r="M586" s="18">
        <v>0</v>
      </c>
      <c r="N586" s="20">
        <v>36852</v>
      </c>
    </row>
    <row r="587" spans="1:14" x14ac:dyDescent="0.2">
      <c r="A587" s="11" t="s">
        <v>24</v>
      </c>
      <c r="B587" s="12"/>
      <c r="C587" s="13">
        <f>SUM(C578:C586)</f>
        <v>0</v>
      </c>
      <c r="D587" s="14">
        <f>SUM(D578:D586)</f>
        <v>26.82</v>
      </c>
      <c r="E587" s="14">
        <f>SUM(E578:E586)</f>
        <v>8.41</v>
      </c>
      <c r="F587" s="13">
        <f>SUM(F578:F586)</f>
        <v>17759973</v>
      </c>
      <c r="G587" s="13">
        <f>SUM(G578:G586)</f>
        <v>3032254</v>
      </c>
      <c r="H587" s="13">
        <f>SUM(H578:H586)</f>
        <v>20792227</v>
      </c>
      <c r="I587" s="13">
        <f>SUM(I578:I586)</f>
        <v>1220100</v>
      </c>
      <c r="J587" s="13">
        <f>SUM(J578:J586)</f>
        <v>7648089</v>
      </c>
      <c r="K587" s="13">
        <f>SUM(K578:K586)</f>
        <v>207922</v>
      </c>
      <c r="L587" s="13">
        <f>SUM(L578:L586)</f>
        <v>205980</v>
      </c>
      <c r="M587" s="13">
        <f>SUM(M578:M586)</f>
        <v>2634250</v>
      </c>
      <c r="N587" s="15">
        <f>SUM(N578:N586)</f>
        <v>32500646</v>
      </c>
    </row>
    <row r="588" spans="1:14" x14ac:dyDescent="0.2">
      <c r="A588" s="11" t="s">
        <v>277</v>
      </c>
      <c r="B588" s="12"/>
      <c r="C588" s="13"/>
      <c r="D588" s="14"/>
      <c r="E588" s="14"/>
      <c r="F588" s="13"/>
      <c r="G588" s="13"/>
      <c r="H588" s="13"/>
      <c r="I588" s="13"/>
      <c r="J588" s="13"/>
      <c r="K588" s="13"/>
      <c r="L588" s="13"/>
      <c r="M588" s="13"/>
      <c r="N588" s="15"/>
    </row>
    <row r="589" spans="1:14" x14ac:dyDescent="0.2">
      <c r="A589" s="16" t="s">
        <v>278</v>
      </c>
      <c r="B589" s="17"/>
      <c r="C589" s="18">
        <v>0</v>
      </c>
      <c r="D589" s="19">
        <v>9.9635999999999996</v>
      </c>
      <c r="E589" s="19">
        <v>1.1886000000000001</v>
      </c>
      <c r="F589" s="18">
        <v>6509377</v>
      </c>
      <c r="G589" s="18">
        <v>379316</v>
      </c>
      <c r="H589" s="18">
        <v>6888693</v>
      </c>
      <c r="I589" s="18">
        <v>0</v>
      </c>
      <c r="J589" s="18">
        <v>2397265</v>
      </c>
      <c r="K589" s="18">
        <v>68887</v>
      </c>
      <c r="L589" s="18">
        <v>50127</v>
      </c>
      <c r="M589" s="18">
        <v>0</v>
      </c>
      <c r="N589" s="20">
        <v>9336085</v>
      </c>
    </row>
    <row r="590" spans="1:14" x14ac:dyDescent="0.2">
      <c r="A590" s="11" t="s">
        <v>24</v>
      </c>
      <c r="B590" s="12"/>
      <c r="C590" s="13">
        <f>SUM(C589:C589)</f>
        <v>0</v>
      </c>
      <c r="D590" s="14">
        <f>SUM(D589:D589)</f>
        <v>9.9635999999999996</v>
      </c>
      <c r="E590" s="14">
        <f>SUM(E589:E589)</f>
        <v>1.1886000000000001</v>
      </c>
      <c r="F590" s="13">
        <f>SUM(F589:F589)</f>
        <v>6509377</v>
      </c>
      <c r="G590" s="13">
        <f>SUM(G589:G589)</f>
        <v>379316</v>
      </c>
      <c r="H590" s="13">
        <f>SUM(H589:H589)</f>
        <v>6888693</v>
      </c>
      <c r="I590" s="13">
        <f>SUM(I589:I589)</f>
        <v>0</v>
      </c>
      <c r="J590" s="13">
        <f>SUM(J589:J589)</f>
        <v>2397265</v>
      </c>
      <c r="K590" s="13">
        <f>SUM(K589:K589)</f>
        <v>68887</v>
      </c>
      <c r="L590" s="13">
        <f>SUM(L589:L589)</f>
        <v>50127</v>
      </c>
      <c r="M590" s="13">
        <f>SUM(M589:M589)</f>
        <v>0</v>
      </c>
      <c r="N590" s="15">
        <f>SUM(N589:N589)</f>
        <v>9336085</v>
      </c>
    </row>
    <row r="591" spans="1:14" x14ac:dyDescent="0.2">
      <c r="A591" s="6" t="s">
        <v>367</v>
      </c>
      <c r="B591" s="7"/>
      <c r="C591" s="8">
        <f>C587+C590</f>
        <v>0</v>
      </c>
      <c r="D591" s="9">
        <f>D587+D590</f>
        <v>36.7836</v>
      </c>
      <c r="E591" s="9">
        <f>E587+E590</f>
        <v>9.5986000000000011</v>
      </c>
      <c r="F591" s="8">
        <f>F587+F590</f>
        <v>24269350</v>
      </c>
      <c r="G591" s="8">
        <f>G587+G590</f>
        <v>3411570</v>
      </c>
      <c r="H591" s="8">
        <f>H587+H590</f>
        <v>27680920</v>
      </c>
      <c r="I591" s="8">
        <f>I587+I590</f>
        <v>1220100</v>
      </c>
      <c r="J591" s="8">
        <f>J587+J590</f>
        <v>10045354</v>
      </c>
      <c r="K591" s="8">
        <f>K587+K590</f>
        <v>276809</v>
      </c>
      <c r="L591" s="8">
        <f>L587+L590</f>
        <v>256107</v>
      </c>
      <c r="M591" s="8">
        <f>M587+M590</f>
        <v>2634250</v>
      </c>
      <c r="N591" s="10">
        <f>N587+N590</f>
        <v>41836731</v>
      </c>
    </row>
    <row r="592" spans="1:14" x14ac:dyDescent="0.2">
      <c r="A592" s="16"/>
      <c r="B592" s="17"/>
      <c r="C592" s="18"/>
      <c r="D592" s="19"/>
      <c r="E592" s="19"/>
      <c r="F592" s="18"/>
      <c r="G592" s="18"/>
      <c r="H592" s="18"/>
      <c r="I592" s="18"/>
      <c r="J592" s="18"/>
      <c r="K592" s="18"/>
      <c r="L592" s="18"/>
      <c r="M592" s="18"/>
      <c r="N592" s="20"/>
    </row>
    <row r="593" spans="1:14" x14ac:dyDescent="0.2">
      <c r="A593" s="6" t="s">
        <v>368</v>
      </c>
      <c r="B593" s="7"/>
      <c r="C593" s="8"/>
      <c r="D593" s="9"/>
      <c r="E593" s="9"/>
      <c r="F593" s="8"/>
      <c r="G593" s="8"/>
      <c r="H593" s="8"/>
      <c r="I593" s="8"/>
      <c r="J593" s="8"/>
      <c r="K593" s="8"/>
      <c r="L593" s="8"/>
      <c r="M593" s="8"/>
      <c r="N593" s="10"/>
    </row>
    <row r="594" spans="1:14" x14ac:dyDescent="0.2">
      <c r="A594" s="6" t="s">
        <v>369</v>
      </c>
      <c r="B594" s="7" t="s">
        <v>6</v>
      </c>
      <c r="C594" s="8" t="s">
        <v>7</v>
      </c>
      <c r="D594" s="9" t="s">
        <v>8</v>
      </c>
      <c r="E594" s="9" t="s">
        <v>9</v>
      </c>
      <c r="F594" s="8" t="s">
        <v>10</v>
      </c>
      <c r="G594" s="8" t="s">
        <v>11</v>
      </c>
      <c r="H594" s="8" t="s">
        <v>12</v>
      </c>
      <c r="I594" s="8" t="s">
        <v>13</v>
      </c>
      <c r="J594" s="8" t="s">
        <v>14</v>
      </c>
      <c r="K594" s="8" t="s">
        <v>15</v>
      </c>
      <c r="L594" s="8" t="s">
        <v>16</v>
      </c>
      <c r="M594" s="8" t="s">
        <v>17</v>
      </c>
      <c r="N594" s="10" t="s">
        <v>18</v>
      </c>
    </row>
    <row r="595" spans="1:14" x14ac:dyDescent="0.2">
      <c r="A595" s="11" t="s">
        <v>273</v>
      </c>
      <c r="B595" s="12"/>
      <c r="C595" s="13"/>
      <c r="D595" s="14"/>
      <c r="E595" s="14"/>
      <c r="F595" s="13"/>
      <c r="G595" s="13"/>
      <c r="H595" s="13"/>
      <c r="I595" s="13"/>
      <c r="J595" s="13"/>
      <c r="K595" s="13"/>
      <c r="L595" s="13"/>
      <c r="M595" s="13"/>
      <c r="N595" s="15"/>
    </row>
    <row r="596" spans="1:14" x14ac:dyDescent="0.2">
      <c r="A596" s="16" t="s">
        <v>370</v>
      </c>
      <c r="B596" s="17"/>
      <c r="C596" s="18">
        <v>0</v>
      </c>
      <c r="D596" s="19">
        <v>0</v>
      </c>
      <c r="E596" s="19">
        <v>0</v>
      </c>
      <c r="F596" s="18">
        <v>18725</v>
      </c>
      <c r="G596" s="18">
        <v>0</v>
      </c>
      <c r="H596" s="18">
        <v>18725</v>
      </c>
      <c r="I596" s="18">
        <v>0</v>
      </c>
      <c r="J596" s="18">
        <v>6516</v>
      </c>
      <c r="K596" s="18">
        <v>187</v>
      </c>
      <c r="L596" s="18">
        <v>0</v>
      </c>
      <c r="M596" s="18">
        <v>0</v>
      </c>
      <c r="N596" s="20">
        <v>25241</v>
      </c>
    </row>
    <row r="597" spans="1:14" x14ac:dyDescent="0.2">
      <c r="A597" s="16" t="s">
        <v>36</v>
      </c>
      <c r="B597" s="17"/>
      <c r="C597" s="18">
        <v>0</v>
      </c>
      <c r="D597" s="19">
        <v>-0.21</v>
      </c>
      <c r="E597" s="19">
        <v>0</v>
      </c>
      <c r="F597" s="18">
        <v>-105000</v>
      </c>
      <c r="G597" s="18">
        <v>0</v>
      </c>
      <c r="H597" s="18">
        <v>-105000</v>
      </c>
      <c r="I597" s="18">
        <v>0</v>
      </c>
      <c r="J597" s="18">
        <v>-36540</v>
      </c>
      <c r="K597" s="18">
        <v>-1050</v>
      </c>
      <c r="L597" s="18">
        <v>0</v>
      </c>
      <c r="M597" s="18">
        <v>0</v>
      </c>
      <c r="N597" s="20">
        <v>-141540</v>
      </c>
    </row>
    <row r="598" spans="1:14" x14ac:dyDescent="0.2">
      <c r="A598" s="16" t="s">
        <v>37</v>
      </c>
      <c r="B598" s="17"/>
      <c r="C598" s="18">
        <v>0</v>
      </c>
      <c r="D598" s="19">
        <v>0</v>
      </c>
      <c r="E598" s="19">
        <v>0</v>
      </c>
      <c r="F598" s="18">
        <v>0</v>
      </c>
      <c r="G598" s="18">
        <v>0</v>
      </c>
      <c r="H598" s="18">
        <v>0</v>
      </c>
      <c r="I598" s="18">
        <v>105000</v>
      </c>
      <c r="J598" s="18">
        <v>35490</v>
      </c>
      <c r="K598" s="18">
        <v>0</v>
      </c>
      <c r="L598" s="18">
        <v>0</v>
      </c>
      <c r="M598" s="18">
        <v>0</v>
      </c>
      <c r="N598" s="20">
        <v>140490</v>
      </c>
    </row>
    <row r="599" spans="1:14" x14ac:dyDescent="0.2">
      <c r="A599" s="16" t="s">
        <v>20</v>
      </c>
      <c r="B599" s="17">
        <v>8</v>
      </c>
      <c r="C599" s="18">
        <v>0</v>
      </c>
      <c r="D599" s="19">
        <v>0</v>
      </c>
      <c r="E599" s="19">
        <v>0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18">
        <v>3796000</v>
      </c>
      <c r="N599" s="20">
        <v>3796000</v>
      </c>
    </row>
    <row r="600" spans="1:14" x14ac:dyDescent="0.2">
      <c r="A600" s="16" t="s">
        <v>21</v>
      </c>
      <c r="B600" s="17">
        <v>544</v>
      </c>
      <c r="C600" s="18">
        <v>0</v>
      </c>
      <c r="D600" s="19">
        <v>0</v>
      </c>
      <c r="E600" s="19">
        <v>0</v>
      </c>
      <c r="F600" s="18">
        <v>0</v>
      </c>
      <c r="G600" s="18">
        <v>0</v>
      </c>
      <c r="H600" s="18">
        <v>0</v>
      </c>
      <c r="I600" s="18">
        <v>0</v>
      </c>
      <c r="J600" s="18">
        <v>0</v>
      </c>
      <c r="K600" s="18">
        <v>0</v>
      </c>
      <c r="L600" s="18">
        <v>0</v>
      </c>
      <c r="M600" s="18">
        <v>5969354</v>
      </c>
      <c r="N600" s="20">
        <v>5969354</v>
      </c>
    </row>
    <row r="601" spans="1:14" x14ac:dyDescent="0.2">
      <c r="A601" s="16" t="s">
        <v>23</v>
      </c>
      <c r="B601" s="17"/>
      <c r="C601" s="18">
        <v>0</v>
      </c>
      <c r="D601" s="19">
        <v>0</v>
      </c>
      <c r="E601" s="19">
        <v>3.04</v>
      </c>
      <c r="F601" s="18">
        <v>0</v>
      </c>
      <c r="G601" s="18">
        <v>1292122</v>
      </c>
      <c r="H601" s="18">
        <v>1292122</v>
      </c>
      <c r="I601" s="18">
        <v>0</v>
      </c>
      <c r="J601" s="18">
        <v>449658</v>
      </c>
      <c r="K601" s="18">
        <v>12921</v>
      </c>
      <c r="L601" s="18">
        <v>0</v>
      </c>
      <c r="M601" s="18">
        <v>0</v>
      </c>
      <c r="N601" s="20">
        <v>1741780</v>
      </c>
    </row>
    <row r="602" spans="1:14" x14ac:dyDescent="0.2">
      <c r="A602" s="16" t="s">
        <v>64</v>
      </c>
      <c r="B602" s="17"/>
      <c r="C602" s="18">
        <v>0</v>
      </c>
      <c r="D602" s="19">
        <v>34.095300000000002</v>
      </c>
      <c r="E602" s="19">
        <v>9.1064000000000007</v>
      </c>
      <c r="F602" s="18">
        <v>23676185</v>
      </c>
      <c r="G602" s="18">
        <v>2906008</v>
      </c>
      <c r="H602" s="18">
        <v>26582193</v>
      </c>
      <c r="I602" s="18">
        <v>0</v>
      </c>
      <c r="J602" s="18">
        <v>9250603</v>
      </c>
      <c r="K602" s="18">
        <v>265822</v>
      </c>
      <c r="L602" s="18">
        <v>1044210</v>
      </c>
      <c r="M602" s="18">
        <v>0</v>
      </c>
      <c r="N602" s="20">
        <v>36877006</v>
      </c>
    </row>
    <row r="603" spans="1:14" x14ac:dyDescent="0.2">
      <c r="A603" s="16" t="s">
        <v>83</v>
      </c>
      <c r="B603" s="17"/>
      <c r="C603" s="18">
        <v>0</v>
      </c>
      <c r="D603" s="19">
        <v>0</v>
      </c>
      <c r="E603" s="19">
        <v>0</v>
      </c>
      <c r="F603" s="18">
        <v>60000</v>
      </c>
      <c r="G603" s="18">
        <v>0</v>
      </c>
      <c r="H603" s="18">
        <v>60000</v>
      </c>
      <c r="I603" s="18">
        <v>0</v>
      </c>
      <c r="J603" s="18">
        <v>20880</v>
      </c>
      <c r="K603" s="18">
        <v>600</v>
      </c>
      <c r="L603" s="18">
        <v>9000</v>
      </c>
      <c r="M603" s="18">
        <v>0</v>
      </c>
      <c r="N603" s="20">
        <v>89880</v>
      </c>
    </row>
    <row r="604" spans="1:14" x14ac:dyDescent="0.2">
      <c r="A604" s="11" t="s">
        <v>24</v>
      </c>
      <c r="B604" s="12"/>
      <c r="C604" s="13">
        <f>SUM(C596:C603)</f>
        <v>0</v>
      </c>
      <c r="D604" s="14">
        <f>SUM(D596:D603)</f>
        <v>33.885300000000001</v>
      </c>
      <c r="E604" s="14">
        <f>SUM(E596:E603)</f>
        <v>12.1464</v>
      </c>
      <c r="F604" s="13">
        <f>SUM(F596:F603)</f>
        <v>23649910</v>
      </c>
      <c r="G604" s="13">
        <f>SUM(G596:G603)</f>
        <v>4198130</v>
      </c>
      <c r="H604" s="13">
        <f>SUM(H596:H603)</f>
        <v>27848040</v>
      </c>
      <c r="I604" s="13">
        <f>SUM(I596:I603)</f>
        <v>105000</v>
      </c>
      <c r="J604" s="13">
        <f>SUM(J596:J603)</f>
        <v>9726607</v>
      </c>
      <c r="K604" s="13">
        <f>SUM(K596:K603)</f>
        <v>278480</v>
      </c>
      <c r="L604" s="13">
        <f>SUM(L596:L603)</f>
        <v>1053210</v>
      </c>
      <c r="M604" s="13">
        <f>SUM(M596:M603)</f>
        <v>9765354</v>
      </c>
      <c r="N604" s="15">
        <f>SUM(N596:N603)</f>
        <v>48498211</v>
      </c>
    </row>
    <row r="605" spans="1:14" x14ac:dyDescent="0.2">
      <c r="A605" s="11" t="s">
        <v>25</v>
      </c>
      <c r="B605" s="12"/>
      <c r="C605" s="13"/>
      <c r="D605" s="14"/>
      <c r="E605" s="14"/>
      <c r="F605" s="13"/>
      <c r="G605" s="13"/>
      <c r="H605" s="13"/>
      <c r="I605" s="13"/>
      <c r="J605" s="13"/>
      <c r="K605" s="13"/>
      <c r="L605" s="13"/>
      <c r="M605" s="13"/>
      <c r="N605" s="15"/>
    </row>
    <row r="606" spans="1:14" x14ac:dyDescent="0.2">
      <c r="A606" s="16" t="s">
        <v>49</v>
      </c>
      <c r="B606" s="17"/>
      <c r="C606" s="18">
        <v>158</v>
      </c>
      <c r="D606" s="19">
        <v>0</v>
      </c>
      <c r="E606" s="19">
        <v>5.5008999999999997</v>
      </c>
      <c r="F606" s="18">
        <v>0</v>
      </c>
      <c r="G606" s="18">
        <v>1691131</v>
      </c>
      <c r="H606" s="18">
        <v>1691131</v>
      </c>
      <c r="I606" s="18">
        <v>0</v>
      </c>
      <c r="J606" s="18">
        <v>588513</v>
      </c>
      <c r="K606" s="18">
        <v>16911</v>
      </c>
      <c r="L606" s="18">
        <v>15800</v>
      </c>
      <c r="M606" s="18">
        <v>0</v>
      </c>
      <c r="N606" s="20">
        <v>2295444</v>
      </c>
    </row>
    <row r="607" spans="1:14" x14ac:dyDescent="0.2">
      <c r="A607" s="16" t="s">
        <v>176</v>
      </c>
      <c r="B607" s="17"/>
      <c r="C607" s="18">
        <v>120</v>
      </c>
      <c r="D607" s="19">
        <v>0</v>
      </c>
      <c r="E607" s="19">
        <v>2.3104</v>
      </c>
      <c r="F607" s="18">
        <v>0</v>
      </c>
      <c r="G607" s="18">
        <v>710282</v>
      </c>
      <c r="H607" s="18">
        <v>710282</v>
      </c>
      <c r="I607" s="18">
        <v>0</v>
      </c>
      <c r="J607" s="18">
        <v>247178</v>
      </c>
      <c r="K607" s="18">
        <v>7103</v>
      </c>
      <c r="L607" s="18">
        <v>7320</v>
      </c>
      <c r="M607" s="18">
        <v>0</v>
      </c>
      <c r="N607" s="20">
        <v>964780</v>
      </c>
    </row>
    <row r="608" spans="1:14" x14ac:dyDescent="0.2">
      <c r="A608" s="11" t="s">
        <v>24</v>
      </c>
      <c r="B608" s="12"/>
      <c r="C608" s="13">
        <f>SUM(C606:C607)</f>
        <v>278</v>
      </c>
      <c r="D608" s="14">
        <f>SUM(D606:D607)</f>
        <v>0</v>
      </c>
      <c r="E608" s="14">
        <f>SUM(E606:E607)</f>
        <v>7.8112999999999992</v>
      </c>
      <c r="F608" s="13">
        <f>SUM(F606:F607)</f>
        <v>0</v>
      </c>
      <c r="G608" s="13">
        <f>SUM(G606:G607)</f>
        <v>2401413</v>
      </c>
      <c r="H608" s="13">
        <f>SUM(H606:H607)</f>
        <v>2401413</v>
      </c>
      <c r="I608" s="13">
        <f>SUM(I606:I607)</f>
        <v>0</v>
      </c>
      <c r="J608" s="13">
        <f>SUM(J606:J607)</f>
        <v>835691</v>
      </c>
      <c r="K608" s="13">
        <f>SUM(K606:K607)</f>
        <v>24014</v>
      </c>
      <c r="L608" s="13">
        <f>SUM(L606:L607)</f>
        <v>23120</v>
      </c>
      <c r="M608" s="13">
        <f>SUM(M606:M607)</f>
        <v>0</v>
      </c>
      <c r="N608" s="15">
        <f>SUM(N606:N607)</f>
        <v>3260224</v>
      </c>
    </row>
    <row r="609" spans="1:14" x14ac:dyDescent="0.2">
      <c r="A609" s="11" t="s">
        <v>179</v>
      </c>
      <c r="B609" s="12"/>
      <c r="C609" s="13"/>
      <c r="D609" s="14"/>
      <c r="E609" s="14"/>
      <c r="F609" s="13"/>
      <c r="G609" s="13"/>
      <c r="H609" s="13"/>
      <c r="I609" s="13"/>
      <c r="J609" s="13"/>
      <c r="K609" s="13"/>
      <c r="L609" s="13"/>
      <c r="M609" s="13"/>
      <c r="N609" s="15"/>
    </row>
    <row r="610" spans="1:14" x14ac:dyDescent="0.2">
      <c r="A610" s="16" t="s">
        <v>297</v>
      </c>
      <c r="B610" s="17"/>
      <c r="C610" s="18">
        <v>162</v>
      </c>
      <c r="D610" s="19">
        <v>9.1815999999999995</v>
      </c>
      <c r="E610" s="19">
        <v>5.3114999999999997</v>
      </c>
      <c r="F610" s="18">
        <v>5004449</v>
      </c>
      <c r="G610" s="18">
        <v>1537616</v>
      </c>
      <c r="H610" s="18">
        <v>6542065</v>
      </c>
      <c r="I610" s="18">
        <v>0</v>
      </c>
      <c r="J610" s="18">
        <v>2276639</v>
      </c>
      <c r="K610" s="18">
        <v>65421</v>
      </c>
      <c r="L610" s="18">
        <v>76626</v>
      </c>
      <c r="M610" s="18">
        <v>0</v>
      </c>
      <c r="N610" s="20">
        <v>8895330</v>
      </c>
    </row>
    <row r="611" spans="1:14" x14ac:dyDescent="0.2">
      <c r="A611" s="11" t="s">
        <v>24</v>
      </c>
      <c r="B611" s="12"/>
      <c r="C611" s="13">
        <f>SUM(C610:C610)</f>
        <v>162</v>
      </c>
      <c r="D611" s="14">
        <f>SUM(D610:D610)</f>
        <v>9.1815999999999995</v>
      </c>
      <c r="E611" s="14">
        <f>SUM(E610:E610)</f>
        <v>5.3114999999999997</v>
      </c>
      <c r="F611" s="13">
        <f>SUM(F610:F610)</f>
        <v>5004449</v>
      </c>
      <c r="G611" s="13">
        <f>SUM(G610:G610)</f>
        <v>1537616</v>
      </c>
      <c r="H611" s="13">
        <f>SUM(H610:H610)</f>
        <v>6542065</v>
      </c>
      <c r="I611" s="13">
        <f>SUM(I610:I610)</f>
        <v>0</v>
      </c>
      <c r="J611" s="13">
        <f>SUM(J610:J610)</f>
        <v>2276639</v>
      </c>
      <c r="K611" s="13">
        <f>SUM(K610:K610)</f>
        <v>65421</v>
      </c>
      <c r="L611" s="13">
        <f>SUM(L610:L610)</f>
        <v>76626</v>
      </c>
      <c r="M611" s="13">
        <f>SUM(M610:M610)</f>
        <v>0</v>
      </c>
      <c r="N611" s="15">
        <f>SUM(N610:N610)</f>
        <v>8895330</v>
      </c>
    </row>
    <row r="612" spans="1:14" x14ac:dyDescent="0.2">
      <c r="A612" s="6" t="s">
        <v>371</v>
      </c>
      <c r="B612" s="7"/>
      <c r="C612" s="8">
        <f>C604+C608+C611</f>
        <v>440</v>
      </c>
      <c r="D612" s="9">
        <f>D604+D608+D611</f>
        <v>43.066900000000004</v>
      </c>
      <c r="E612" s="9">
        <f>E604+E608+E611</f>
        <v>25.269199999999998</v>
      </c>
      <c r="F612" s="8">
        <f>F604+F608+F611</f>
        <v>28654359</v>
      </c>
      <c r="G612" s="8">
        <f>G604+G608+G611</f>
        <v>8137159</v>
      </c>
      <c r="H612" s="8">
        <f>H604+H608+H611</f>
        <v>36791518</v>
      </c>
      <c r="I612" s="8">
        <f>I604+I608+I611</f>
        <v>105000</v>
      </c>
      <c r="J612" s="8">
        <f>J604+J608+J611</f>
        <v>12838937</v>
      </c>
      <c r="K612" s="8">
        <f>K604+K608+K611</f>
        <v>367915</v>
      </c>
      <c r="L612" s="8">
        <f>L604+L608+L611</f>
        <v>1152956</v>
      </c>
      <c r="M612" s="8">
        <f>M604+M608+M611</f>
        <v>9765354</v>
      </c>
      <c r="N612" s="10">
        <f>N604+N608+N611</f>
        <v>60653765</v>
      </c>
    </row>
    <row r="613" spans="1:14" x14ac:dyDescent="0.2">
      <c r="A613" s="16"/>
      <c r="B613" s="17"/>
      <c r="C613" s="18"/>
      <c r="D613" s="19"/>
      <c r="E613" s="19"/>
      <c r="F613" s="18"/>
      <c r="G613" s="18"/>
      <c r="H613" s="18"/>
      <c r="I613" s="18"/>
      <c r="J613" s="18"/>
      <c r="K613" s="18"/>
      <c r="L613" s="18"/>
      <c r="M613" s="18"/>
      <c r="N613" s="20"/>
    </row>
    <row r="614" spans="1:14" x14ac:dyDescent="0.2">
      <c r="A614" s="6" t="s">
        <v>372</v>
      </c>
      <c r="B614" s="7"/>
      <c r="C614" s="8"/>
      <c r="D614" s="9"/>
      <c r="E614" s="9"/>
      <c r="F614" s="8"/>
      <c r="G614" s="8"/>
      <c r="H614" s="8"/>
      <c r="I614" s="8"/>
      <c r="J614" s="8"/>
      <c r="K614" s="8"/>
      <c r="L614" s="8"/>
      <c r="M614" s="8"/>
      <c r="N614" s="10"/>
    </row>
    <row r="615" spans="1:14" x14ac:dyDescent="0.2">
      <c r="A615" s="6" t="s">
        <v>373</v>
      </c>
      <c r="B615" s="7" t="s">
        <v>6</v>
      </c>
      <c r="C615" s="8" t="s">
        <v>7</v>
      </c>
      <c r="D615" s="9" t="s">
        <v>8</v>
      </c>
      <c r="E615" s="9" t="s">
        <v>9</v>
      </c>
      <c r="F615" s="8" t="s">
        <v>10</v>
      </c>
      <c r="G615" s="8" t="s">
        <v>11</v>
      </c>
      <c r="H615" s="8" t="s">
        <v>12</v>
      </c>
      <c r="I615" s="8" t="s">
        <v>13</v>
      </c>
      <c r="J615" s="8" t="s">
        <v>14</v>
      </c>
      <c r="K615" s="8" t="s">
        <v>15</v>
      </c>
      <c r="L615" s="8" t="s">
        <v>16</v>
      </c>
      <c r="M615" s="8" t="s">
        <v>17</v>
      </c>
      <c r="N615" s="10" t="s">
        <v>18</v>
      </c>
    </row>
    <row r="616" spans="1:14" x14ac:dyDescent="0.2">
      <c r="A616" s="11" t="s">
        <v>273</v>
      </c>
      <c r="B616" s="12"/>
      <c r="C616" s="13"/>
      <c r="D616" s="14"/>
      <c r="E616" s="14"/>
      <c r="F616" s="13"/>
      <c r="G616" s="13"/>
      <c r="H616" s="13"/>
      <c r="I616" s="13"/>
      <c r="J616" s="13"/>
      <c r="K616" s="13"/>
      <c r="L616" s="13"/>
      <c r="M616" s="13"/>
      <c r="N616" s="15"/>
    </row>
    <row r="617" spans="1:14" x14ac:dyDescent="0.2">
      <c r="A617" s="16" t="s">
        <v>36</v>
      </c>
      <c r="B617" s="17"/>
      <c r="C617" s="18">
        <v>0</v>
      </c>
      <c r="D617" s="19">
        <v>-0.2</v>
      </c>
      <c r="E617" s="19">
        <v>0</v>
      </c>
      <c r="F617" s="18">
        <v>-184800</v>
      </c>
      <c r="G617" s="18">
        <v>0</v>
      </c>
      <c r="H617" s="18">
        <v>-184800</v>
      </c>
      <c r="I617" s="18">
        <v>0</v>
      </c>
      <c r="J617" s="18">
        <v>-64310</v>
      </c>
      <c r="K617" s="18">
        <v>-1848</v>
      </c>
      <c r="L617" s="18">
        <v>0</v>
      </c>
      <c r="M617" s="18">
        <v>0</v>
      </c>
      <c r="N617" s="20">
        <v>-249110</v>
      </c>
    </row>
    <row r="618" spans="1:14" x14ac:dyDescent="0.2">
      <c r="A618" s="16" t="s">
        <v>37</v>
      </c>
      <c r="B618" s="17"/>
      <c r="C618" s="18">
        <v>0</v>
      </c>
      <c r="D618" s="19">
        <v>0</v>
      </c>
      <c r="E618" s="19">
        <v>0</v>
      </c>
      <c r="F618" s="18">
        <v>0</v>
      </c>
      <c r="G618" s="18">
        <v>0</v>
      </c>
      <c r="H618" s="18">
        <v>0</v>
      </c>
      <c r="I618" s="18">
        <v>184800</v>
      </c>
      <c r="J618" s="18">
        <v>62462</v>
      </c>
      <c r="K618" s="18">
        <v>0</v>
      </c>
      <c r="L618" s="18">
        <v>0</v>
      </c>
      <c r="M618" s="18">
        <v>0</v>
      </c>
      <c r="N618" s="20">
        <v>247262</v>
      </c>
    </row>
    <row r="619" spans="1:14" x14ac:dyDescent="0.2">
      <c r="A619" s="16" t="s">
        <v>168</v>
      </c>
      <c r="B619" s="17"/>
      <c r="C619" s="18">
        <v>0</v>
      </c>
      <c r="D619" s="19">
        <v>0</v>
      </c>
      <c r="E619" s="19">
        <v>0</v>
      </c>
      <c r="F619" s="18">
        <v>0</v>
      </c>
      <c r="G619" s="18">
        <v>0</v>
      </c>
      <c r="H619" s="18">
        <v>0</v>
      </c>
      <c r="I619" s="18">
        <v>300000</v>
      </c>
      <c r="J619" s="18">
        <v>101400</v>
      </c>
      <c r="K619" s="18">
        <v>0</v>
      </c>
      <c r="L619" s="18">
        <v>0</v>
      </c>
      <c r="M619" s="18">
        <v>0</v>
      </c>
      <c r="N619" s="20">
        <v>401400</v>
      </c>
    </row>
    <row r="620" spans="1:14" x14ac:dyDescent="0.2">
      <c r="A620" s="16" t="s">
        <v>30</v>
      </c>
      <c r="B620" s="17">
        <v>7</v>
      </c>
      <c r="C620" s="18">
        <v>0</v>
      </c>
      <c r="D620" s="19">
        <v>0</v>
      </c>
      <c r="E620" s="19">
        <v>0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18">
        <v>188925</v>
      </c>
      <c r="N620" s="20">
        <v>188925</v>
      </c>
    </row>
    <row r="621" spans="1:14" x14ac:dyDescent="0.2">
      <c r="A621" s="16" t="s">
        <v>20</v>
      </c>
      <c r="B621" s="17">
        <v>8</v>
      </c>
      <c r="C621" s="18">
        <v>0</v>
      </c>
      <c r="D621" s="19">
        <v>0</v>
      </c>
      <c r="E621" s="19">
        <v>0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1757005</v>
      </c>
      <c r="N621" s="20">
        <v>1757005</v>
      </c>
    </row>
    <row r="622" spans="1:14" x14ac:dyDescent="0.2">
      <c r="A622" s="16" t="s">
        <v>21</v>
      </c>
      <c r="B622" s="17">
        <v>544</v>
      </c>
      <c r="C622" s="18">
        <v>0</v>
      </c>
      <c r="D622" s="19">
        <v>0</v>
      </c>
      <c r="E622" s="19">
        <v>0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18">
        <v>383444</v>
      </c>
      <c r="N622" s="20">
        <v>383444</v>
      </c>
    </row>
    <row r="623" spans="1:14" x14ac:dyDescent="0.2">
      <c r="A623" s="16" t="s">
        <v>23</v>
      </c>
      <c r="B623" s="17"/>
      <c r="C623" s="18">
        <v>0</v>
      </c>
      <c r="D623" s="19">
        <v>0</v>
      </c>
      <c r="E623" s="19">
        <v>2.06</v>
      </c>
      <c r="F623" s="18">
        <v>0</v>
      </c>
      <c r="G623" s="18">
        <v>875582</v>
      </c>
      <c r="H623" s="18">
        <v>875582</v>
      </c>
      <c r="I623" s="18">
        <v>0</v>
      </c>
      <c r="J623" s="18">
        <v>304703</v>
      </c>
      <c r="K623" s="18">
        <v>8756</v>
      </c>
      <c r="L623" s="18">
        <v>0</v>
      </c>
      <c r="M623" s="18">
        <v>0</v>
      </c>
      <c r="N623" s="20">
        <v>1180285</v>
      </c>
    </row>
    <row r="624" spans="1:14" x14ac:dyDescent="0.2">
      <c r="A624" s="16" t="s">
        <v>64</v>
      </c>
      <c r="B624" s="17"/>
      <c r="C624" s="18">
        <v>0</v>
      </c>
      <c r="D624" s="19">
        <v>17.3689</v>
      </c>
      <c r="E624" s="19">
        <v>4.88</v>
      </c>
      <c r="F624" s="18">
        <v>12237628</v>
      </c>
      <c r="G624" s="18">
        <v>1557288</v>
      </c>
      <c r="H624" s="18">
        <v>13794916</v>
      </c>
      <c r="I624" s="18">
        <v>0</v>
      </c>
      <c r="J624" s="18">
        <v>4800630</v>
      </c>
      <c r="K624" s="18">
        <v>137949</v>
      </c>
      <c r="L624" s="18">
        <v>918195</v>
      </c>
      <c r="M624" s="18">
        <v>0</v>
      </c>
      <c r="N624" s="20">
        <v>19513741</v>
      </c>
    </row>
    <row r="625" spans="1:14" x14ac:dyDescent="0.2">
      <c r="A625" s="11" t="s">
        <v>24</v>
      </c>
      <c r="B625" s="12"/>
      <c r="C625" s="13">
        <f>SUM(C617:C624)</f>
        <v>0</v>
      </c>
      <c r="D625" s="14">
        <f>SUM(D617:D624)</f>
        <v>17.168900000000001</v>
      </c>
      <c r="E625" s="14">
        <f>SUM(E617:E624)</f>
        <v>6.9399999999999995</v>
      </c>
      <c r="F625" s="13">
        <f>SUM(F617:F624)</f>
        <v>12052828</v>
      </c>
      <c r="G625" s="13">
        <f>SUM(G617:G624)</f>
        <v>2432870</v>
      </c>
      <c r="H625" s="13">
        <f>SUM(H617:H624)</f>
        <v>14485698</v>
      </c>
      <c r="I625" s="13">
        <f>SUM(I617:I624)</f>
        <v>484800</v>
      </c>
      <c r="J625" s="13">
        <f>SUM(J617:J624)</f>
        <v>5204885</v>
      </c>
      <c r="K625" s="13">
        <f>SUM(K617:K624)</f>
        <v>144857</v>
      </c>
      <c r="L625" s="13">
        <f>SUM(L617:L624)</f>
        <v>918195</v>
      </c>
      <c r="M625" s="13">
        <f>SUM(M617:M624)</f>
        <v>2329374</v>
      </c>
      <c r="N625" s="15">
        <f>SUM(N617:N624)</f>
        <v>23422952</v>
      </c>
    </row>
    <row r="626" spans="1:14" x14ac:dyDescent="0.2">
      <c r="A626" s="11" t="s">
        <v>25</v>
      </c>
      <c r="B626" s="12"/>
      <c r="C626" s="13"/>
      <c r="D626" s="14"/>
      <c r="E626" s="14"/>
      <c r="F626" s="13"/>
      <c r="G626" s="13"/>
      <c r="H626" s="13"/>
      <c r="I626" s="13"/>
      <c r="J626" s="13"/>
      <c r="K626" s="13"/>
      <c r="L626" s="13"/>
      <c r="M626" s="13"/>
      <c r="N626" s="15"/>
    </row>
    <row r="627" spans="1:14" x14ac:dyDescent="0.2">
      <c r="A627" s="16" t="s">
        <v>66</v>
      </c>
      <c r="B627" s="17"/>
      <c r="C627" s="18">
        <v>28</v>
      </c>
      <c r="D627" s="19">
        <v>0</v>
      </c>
      <c r="E627" s="19">
        <v>0.2581</v>
      </c>
      <c r="F627" s="18">
        <v>0</v>
      </c>
      <c r="G627" s="18">
        <v>79347</v>
      </c>
      <c r="H627" s="18">
        <v>79347</v>
      </c>
      <c r="I627" s="18">
        <v>0</v>
      </c>
      <c r="J627" s="18">
        <v>27612</v>
      </c>
      <c r="K627" s="18">
        <v>793</v>
      </c>
      <c r="L627" s="18">
        <v>560</v>
      </c>
      <c r="M627" s="18">
        <v>0</v>
      </c>
      <c r="N627" s="20">
        <v>107519</v>
      </c>
    </row>
    <row r="628" spans="1:14" x14ac:dyDescent="0.2">
      <c r="A628" s="11" t="s">
        <v>24</v>
      </c>
      <c r="B628" s="12"/>
      <c r="C628" s="13">
        <f>SUM(C627:C627)</f>
        <v>28</v>
      </c>
      <c r="D628" s="14">
        <f>SUM(D627:D627)</f>
        <v>0</v>
      </c>
      <c r="E628" s="14">
        <f>SUM(E627:E627)</f>
        <v>0.2581</v>
      </c>
      <c r="F628" s="13">
        <f>SUM(F627:F627)</f>
        <v>0</v>
      </c>
      <c r="G628" s="13">
        <f>SUM(G627:G627)</f>
        <v>79347</v>
      </c>
      <c r="H628" s="13">
        <f>SUM(H627:H627)</f>
        <v>79347</v>
      </c>
      <c r="I628" s="13">
        <f>SUM(I627:I627)</f>
        <v>0</v>
      </c>
      <c r="J628" s="13">
        <f>SUM(J627:J627)</f>
        <v>27612</v>
      </c>
      <c r="K628" s="13">
        <f>SUM(K627:K627)</f>
        <v>793</v>
      </c>
      <c r="L628" s="13">
        <f>SUM(L627:L627)</f>
        <v>560</v>
      </c>
      <c r="M628" s="13">
        <f>SUM(M627:M627)</f>
        <v>0</v>
      </c>
      <c r="N628" s="15">
        <f>SUM(N627:N627)</f>
        <v>107519</v>
      </c>
    </row>
    <row r="629" spans="1:14" x14ac:dyDescent="0.2">
      <c r="A629" s="6" t="s">
        <v>374</v>
      </c>
      <c r="B629" s="7"/>
      <c r="C629" s="8">
        <f>C625+C628</f>
        <v>28</v>
      </c>
      <c r="D629" s="9">
        <f>D625+D628</f>
        <v>17.168900000000001</v>
      </c>
      <c r="E629" s="9">
        <f>E625+E628</f>
        <v>7.1980999999999993</v>
      </c>
      <c r="F629" s="8">
        <f>F625+F628</f>
        <v>12052828</v>
      </c>
      <c r="G629" s="8">
        <f>G625+G628</f>
        <v>2512217</v>
      </c>
      <c r="H629" s="8">
        <f>H625+H628</f>
        <v>14565045</v>
      </c>
      <c r="I629" s="8">
        <f>I625+I628</f>
        <v>484800</v>
      </c>
      <c r="J629" s="8">
        <f>J625+J628</f>
        <v>5232497</v>
      </c>
      <c r="K629" s="8">
        <f>K625+K628</f>
        <v>145650</v>
      </c>
      <c r="L629" s="8">
        <f>L625+L628</f>
        <v>918755</v>
      </c>
      <c r="M629" s="8">
        <f>M625+M628</f>
        <v>2329374</v>
      </c>
      <c r="N629" s="10">
        <f>N625+N628</f>
        <v>23530471</v>
      </c>
    </row>
    <row r="630" spans="1:14" x14ac:dyDescent="0.2">
      <c r="A630" s="16"/>
      <c r="B630" s="17"/>
      <c r="C630" s="18"/>
      <c r="D630" s="19"/>
      <c r="E630" s="19"/>
      <c r="F630" s="18"/>
      <c r="G630" s="18"/>
      <c r="H630" s="18"/>
      <c r="I630" s="18"/>
      <c r="J630" s="18"/>
      <c r="K630" s="18"/>
      <c r="L630" s="18"/>
      <c r="M630" s="18"/>
      <c r="N630" s="20"/>
    </row>
    <row r="631" spans="1:14" x14ac:dyDescent="0.2">
      <c r="A631" s="6" t="s">
        <v>375</v>
      </c>
      <c r="B631" s="7"/>
      <c r="C631" s="8"/>
      <c r="D631" s="9"/>
      <c r="E631" s="9"/>
      <c r="F631" s="8"/>
      <c r="G631" s="8"/>
      <c r="H631" s="8"/>
      <c r="I631" s="8"/>
      <c r="J631" s="8"/>
      <c r="K631" s="8"/>
      <c r="L631" s="8"/>
      <c r="M631" s="8"/>
      <c r="N631" s="10"/>
    </row>
    <row r="632" spans="1:14" x14ac:dyDescent="0.2">
      <c r="A632" s="6" t="s">
        <v>376</v>
      </c>
      <c r="B632" s="7" t="s">
        <v>6</v>
      </c>
      <c r="C632" s="8" t="s">
        <v>7</v>
      </c>
      <c r="D632" s="9" t="s">
        <v>8</v>
      </c>
      <c r="E632" s="9" t="s">
        <v>9</v>
      </c>
      <c r="F632" s="8" t="s">
        <v>10</v>
      </c>
      <c r="G632" s="8" t="s">
        <v>11</v>
      </c>
      <c r="H632" s="8" t="s">
        <v>12</v>
      </c>
      <c r="I632" s="8" t="s">
        <v>13</v>
      </c>
      <c r="J632" s="8" t="s">
        <v>14</v>
      </c>
      <c r="K632" s="8" t="s">
        <v>15</v>
      </c>
      <c r="L632" s="8" t="s">
        <v>16</v>
      </c>
      <c r="M632" s="8" t="s">
        <v>17</v>
      </c>
      <c r="N632" s="10" t="s">
        <v>18</v>
      </c>
    </row>
    <row r="633" spans="1:14" x14ac:dyDescent="0.2">
      <c r="A633" s="11" t="s">
        <v>273</v>
      </c>
      <c r="B633" s="12"/>
      <c r="C633" s="13"/>
      <c r="D633" s="14"/>
      <c r="E633" s="14"/>
      <c r="F633" s="13"/>
      <c r="G633" s="13"/>
      <c r="H633" s="13"/>
      <c r="I633" s="13"/>
      <c r="J633" s="13"/>
      <c r="K633" s="13"/>
      <c r="L633" s="13"/>
      <c r="M633" s="13"/>
      <c r="N633" s="15"/>
    </row>
    <row r="634" spans="1:14" x14ac:dyDescent="0.2">
      <c r="A634" s="16" t="s">
        <v>36</v>
      </c>
      <c r="B634" s="17"/>
      <c r="C634" s="18">
        <v>0</v>
      </c>
      <c r="D634" s="19">
        <v>-0.24</v>
      </c>
      <c r="E634" s="19">
        <v>0</v>
      </c>
      <c r="F634" s="18">
        <v>-168000</v>
      </c>
      <c r="G634" s="18">
        <v>0</v>
      </c>
      <c r="H634" s="18">
        <v>-168000</v>
      </c>
      <c r="I634" s="18">
        <v>0</v>
      </c>
      <c r="J634" s="18">
        <v>-58464</v>
      </c>
      <c r="K634" s="18">
        <v>-1680</v>
      </c>
      <c r="L634" s="18">
        <v>0</v>
      </c>
      <c r="M634" s="18">
        <v>0</v>
      </c>
      <c r="N634" s="20">
        <v>-226464</v>
      </c>
    </row>
    <row r="635" spans="1:14" x14ac:dyDescent="0.2">
      <c r="A635" s="16" t="s">
        <v>168</v>
      </c>
      <c r="B635" s="17"/>
      <c r="C635" s="18">
        <v>0</v>
      </c>
      <c r="D635" s="19">
        <v>0</v>
      </c>
      <c r="E635" s="19">
        <v>0</v>
      </c>
      <c r="F635" s="18">
        <v>0</v>
      </c>
      <c r="G635" s="18">
        <v>0</v>
      </c>
      <c r="H635" s="18">
        <v>0</v>
      </c>
      <c r="I635" s="18">
        <v>68800</v>
      </c>
      <c r="J635" s="18">
        <v>23254</v>
      </c>
      <c r="K635" s="18">
        <v>0</v>
      </c>
      <c r="L635" s="18">
        <v>0</v>
      </c>
      <c r="M635" s="18">
        <v>0</v>
      </c>
      <c r="N635" s="20">
        <v>92054</v>
      </c>
    </row>
    <row r="636" spans="1:14" x14ac:dyDescent="0.2">
      <c r="A636" s="16" t="s">
        <v>37</v>
      </c>
      <c r="B636" s="17"/>
      <c r="C636" s="18">
        <v>0</v>
      </c>
      <c r="D636" s="19">
        <v>0</v>
      </c>
      <c r="E636" s="19">
        <v>0</v>
      </c>
      <c r="F636" s="18">
        <v>0</v>
      </c>
      <c r="G636" s="18">
        <v>0</v>
      </c>
      <c r="H636" s="18">
        <v>0</v>
      </c>
      <c r="I636" s="18">
        <v>168000</v>
      </c>
      <c r="J636" s="18">
        <v>56784</v>
      </c>
      <c r="K636" s="18">
        <v>0</v>
      </c>
      <c r="L636" s="18">
        <v>0</v>
      </c>
      <c r="M636" s="18">
        <v>0</v>
      </c>
      <c r="N636" s="20">
        <v>224784</v>
      </c>
    </row>
    <row r="637" spans="1:14" x14ac:dyDescent="0.2">
      <c r="A637" s="16" t="s">
        <v>30</v>
      </c>
      <c r="B637" s="17">
        <v>7</v>
      </c>
      <c r="C637" s="18">
        <v>0</v>
      </c>
      <c r="D637" s="19">
        <v>0</v>
      </c>
      <c r="E637" s="19">
        <v>0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18">
        <v>940452</v>
      </c>
      <c r="N637" s="20">
        <v>940452</v>
      </c>
    </row>
    <row r="638" spans="1:14" x14ac:dyDescent="0.2">
      <c r="A638" s="16" t="s">
        <v>20</v>
      </c>
      <c r="B638" s="17">
        <v>8</v>
      </c>
      <c r="C638" s="18">
        <v>0</v>
      </c>
      <c r="D638" s="19">
        <v>0</v>
      </c>
      <c r="E638" s="19">
        <v>0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18">
        <v>2693028</v>
      </c>
      <c r="N638" s="20">
        <v>2693028</v>
      </c>
    </row>
    <row r="639" spans="1:14" x14ac:dyDescent="0.2">
      <c r="A639" s="16" t="s">
        <v>21</v>
      </c>
      <c r="B639" s="17">
        <v>544</v>
      </c>
      <c r="C639" s="18">
        <v>0</v>
      </c>
      <c r="D639" s="19">
        <v>0</v>
      </c>
      <c r="E639" s="19">
        <v>0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18">
        <v>2712240</v>
      </c>
      <c r="N639" s="20">
        <v>2712240</v>
      </c>
    </row>
    <row r="640" spans="1:14" x14ac:dyDescent="0.2">
      <c r="A640" s="16" t="s">
        <v>23</v>
      </c>
      <c r="B640" s="17"/>
      <c r="C640" s="18">
        <v>0</v>
      </c>
      <c r="D640" s="19">
        <v>0</v>
      </c>
      <c r="E640" s="19">
        <v>3.68</v>
      </c>
      <c r="F640" s="18">
        <v>0</v>
      </c>
      <c r="G640" s="18">
        <v>1564147</v>
      </c>
      <c r="H640" s="18">
        <v>1564147</v>
      </c>
      <c r="I640" s="18">
        <v>0</v>
      </c>
      <c r="J640" s="18">
        <v>544323</v>
      </c>
      <c r="K640" s="18">
        <v>15641</v>
      </c>
      <c r="L640" s="18">
        <v>0</v>
      </c>
      <c r="M640" s="18">
        <v>0</v>
      </c>
      <c r="N640" s="20">
        <v>2108470</v>
      </c>
    </row>
    <row r="641" spans="1:14" x14ac:dyDescent="0.2">
      <c r="A641" s="16" t="s">
        <v>64</v>
      </c>
      <c r="B641" s="17"/>
      <c r="C641" s="18">
        <v>0</v>
      </c>
      <c r="D641" s="19">
        <v>44.143099999999997</v>
      </c>
      <c r="E641" s="19">
        <v>8.4388000000000005</v>
      </c>
      <c r="F641" s="18">
        <v>31231436</v>
      </c>
      <c r="G641" s="18">
        <v>2692958</v>
      </c>
      <c r="H641" s="18">
        <v>33924394</v>
      </c>
      <c r="I641" s="18">
        <v>0</v>
      </c>
      <c r="J641" s="18">
        <v>11805689</v>
      </c>
      <c r="K641" s="18">
        <v>339244</v>
      </c>
      <c r="L641" s="18">
        <v>345690</v>
      </c>
      <c r="M641" s="18">
        <v>0</v>
      </c>
      <c r="N641" s="20">
        <v>46075773</v>
      </c>
    </row>
    <row r="642" spans="1:14" x14ac:dyDescent="0.2">
      <c r="A642" s="16" t="s">
        <v>83</v>
      </c>
      <c r="B642" s="17"/>
      <c r="C642" s="18">
        <v>0</v>
      </c>
      <c r="D642" s="19">
        <v>0</v>
      </c>
      <c r="E642" s="19">
        <v>0</v>
      </c>
      <c r="F642" s="18">
        <v>168000</v>
      </c>
      <c r="G642" s="18">
        <v>0</v>
      </c>
      <c r="H642" s="18">
        <v>168000</v>
      </c>
      <c r="I642" s="18">
        <v>0</v>
      </c>
      <c r="J642" s="18">
        <v>58464</v>
      </c>
      <c r="K642" s="18">
        <v>1680</v>
      </c>
      <c r="L642" s="18">
        <v>22500</v>
      </c>
      <c r="M642" s="18">
        <v>0</v>
      </c>
      <c r="N642" s="20">
        <v>248964</v>
      </c>
    </row>
    <row r="643" spans="1:14" x14ac:dyDescent="0.2">
      <c r="A643" s="11" t="s">
        <v>24</v>
      </c>
      <c r="B643" s="12"/>
      <c r="C643" s="13">
        <f>SUM(C634:C642)</f>
        <v>0</v>
      </c>
      <c r="D643" s="14">
        <f>SUM(D634:D642)</f>
        <v>43.903099999999995</v>
      </c>
      <c r="E643" s="14">
        <f>SUM(E634:E642)</f>
        <v>12.1188</v>
      </c>
      <c r="F643" s="13">
        <f>SUM(F634:F642)</f>
        <v>31231436</v>
      </c>
      <c r="G643" s="13">
        <f>SUM(G634:G642)</f>
        <v>4257105</v>
      </c>
      <c r="H643" s="13">
        <f>SUM(H634:H642)</f>
        <v>35488541</v>
      </c>
      <c r="I643" s="13">
        <f>SUM(I634:I642)</f>
        <v>236800</v>
      </c>
      <c r="J643" s="13">
        <f>SUM(J634:J642)</f>
        <v>12430050</v>
      </c>
      <c r="K643" s="13">
        <f>SUM(K634:K642)</f>
        <v>354885</v>
      </c>
      <c r="L643" s="13">
        <f>SUM(L634:L642)</f>
        <v>368190</v>
      </c>
      <c r="M643" s="13">
        <f>SUM(M634:M642)</f>
        <v>6345720</v>
      </c>
      <c r="N643" s="15">
        <f>SUM(N634:N642)</f>
        <v>54869301</v>
      </c>
    </row>
    <row r="644" spans="1:14" x14ac:dyDescent="0.2">
      <c r="A644" s="11" t="s">
        <v>25</v>
      </c>
      <c r="B644" s="12"/>
      <c r="C644" s="13"/>
      <c r="D644" s="14"/>
      <c r="E644" s="14"/>
      <c r="F644" s="13"/>
      <c r="G644" s="13"/>
      <c r="H644" s="13"/>
      <c r="I644" s="13"/>
      <c r="J644" s="13"/>
      <c r="K644" s="13"/>
      <c r="L644" s="13"/>
      <c r="M644" s="13"/>
      <c r="N644" s="15"/>
    </row>
    <row r="645" spans="1:14" x14ac:dyDescent="0.2">
      <c r="A645" s="16" t="s">
        <v>176</v>
      </c>
      <c r="B645" s="17"/>
      <c r="C645" s="18">
        <v>459</v>
      </c>
      <c r="D645" s="19">
        <v>0</v>
      </c>
      <c r="E645" s="19">
        <v>6.6069000000000004</v>
      </c>
      <c r="F645" s="18">
        <v>0</v>
      </c>
      <c r="G645" s="18">
        <v>2031146</v>
      </c>
      <c r="H645" s="18">
        <v>2031146</v>
      </c>
      <c r="I645" s="18">
        <v>0</v>
      </c>
      <c r="J645" s="18">
        <v>706838</v>
      </c>
      <c r="K645" s="18">
        <v>20311</v>
      </c>
      <c r="L645" s="18">
        <v>27999</v>
      </c>
      <c r="M645" s="18">
        <v>0</v>
      </c>
      <c r="N645" s="20">
        <v>2765983</v>
      </c>
    </row>
    <row r="646" spans="1:14" x14ac:dyDescent="0.2">
      <c r="A646" s="11" t="s">
        <v>24</v>
      </c>
      <c r="B646" s="12"/>
      <c r="C646" s="13">
        <f>SUM(C645:C645)</f>
        <v>459</v>
      </c>
      <c r="D646" s="14">
        <f>SUM(D645:D645)</f>
        <v>0</v>
      </c>
      <c r="E646" s="14">
        <f>SUM(E645:E645)</f>
        <v>6.6069000000000004</v>
      </c>
      <c r="F646" s="13">
        <f>SUM(F645:F645)</f>
        <v>0</v>
      </c>
      <c r="G646" s="13">
        <f>SUM(G645:G645)</f>
        <v>2031146</v>
      </c>
      <c r="H646" s="13">
        <f>SUM(H645:H645)</f>
        <v>2031146</v>
      </c>
      <c r="I646" s="13">
        <f>SUM(I645:I645)</f>
        <v>0</v>
      </c>
      <c r="J646" s="13">
        <f>SUM(J645:J645)</f>
        <v>706838</v>
      </c>
      <c r="K646" s="13">
        <f>SUM(K645:K645)</f>
        <v>20311</v>
      </c>
      <c r="L646" s="13">
        <f>SUM(L645:L645)</f>
        <v>27999</v>
      </c>
      <c r="M646" s="13">
        <f>SUM(M645:M645)</f>
        <v>0</v>
      </c>
      <c r="N646" s="15">
        <f>SUM(N645:N645)</f>
        <v>2765983</v>
      </c>
    </row>
    <row r="647" spans="1:14" x14ac:dyDescent="0.2">
      <c r="A647" s="6" t="s">
        <v>377</v>
      </c>
      <c r="B647" s="7"/>
      <c r="C647" s="8">
        <f>C643+C646</f>
        <v>459</v>
      </c>
      <c r="D647" s="9">
        <f>D643+D646</f>
        <v>43.903099999999995</v>
      </c>
      <c r="E647" s="9">
        <f>E643+E646</f>
        <v>18.7257</v>
      </c>
      <c r="F647" s="8">
        <f>F643+F646</f>
        <v>31231436</v>
      </c>
      <c r="G647" s="8">
        <f>G643+G646</f>
        <v>6288251</v>
      </c>
      <c r="H647" s="8">
        <f>H643+H646</f>
        <v>37519687</v>
      </c>
      <c r="I647" s="8">
        <f>I643+I646</f>
        <v>236800</v>
      </c>
      <c r="J647" s="8">
        <f>J643+J646</f>
        <v>13136888</v>
      </c>
      <c r="K647" s="8">
        <f>K643+K646</f>
        <v>375196</v>
      </c>
      <c r="L647" s="8">
        <f>L643+L646</f>
        <v>396189</v>
      </c>
      <c r="M647" s="8">
        <f>M643+M646</f>
        <v>6345720</v>
      </c>
      <c r="N647" s="10">
        <f>N643+N646</f>
        <v>57635284</v>
      </c>
    </row>
    <row r="648" spans="1:14" x14ac:dyDescent="0.2">
      <c r="A648" s="16"/>
      <c r="B648" s="17"/>
      <c r="C648" s="18"/>
      <c r="D648" s="19"/>
      <c r="E648" s="19"/>
      <c r="F648" s="18"/>
      <c r="G648" s="18"/>
      <c r="H648" s="18"/>
      <c r="I648" s="18"/>
      <c r="J648" s="18"/>
      <c r="K648" s="18"/>
      <c r="L648" s="18"/>
      <c r="M648" s="18"/>
      <c r="N648" s="20"/>
    </row>
    <row r="649" spans="1:14" x14ac:dyDescent="0.2">
      <c r="A649" s="6" t="s">
        <v>378</v>
      </c>
      <c r="B649" s="7"/>
      <c r="C649" s="8"/>
      <c r="D649" s="9"/>
      <c r="E649" s="9"/>
      <c r="F649" s="8"/>
      <c r="G649" s="8"/>
      <c r="H649" s="8"/>
      <c r="I649" s="8"/>
      <c r="J649" s="8"/>
      <c r="K649" s="8"/>
      <c r="L649" s="8"/>
      <c r="M649" s="8"/>
      <c r="N649" s="10"/>
    </row>
    <row r="650" spans="1:14" x14ac:dyDescent="0.2">
      <c r="A650" s="6" t="s">
        <v>379</v>
      </c>
      <c r="B650" s="7" t="s">
        <v>6</v>
      </c>
      <c r="C650" s="8" t="s">
        <v>7</v>
      </c>
      <c r="D650" s="9" t="s">
        <v>8</v>
      </c>
      <c r="E650" s="9" t="s">
        <v>9</v>
      </c>
      <c r="F650" s="8" t="s">
        <v>10</v>
      </c>
      <c r="G650" s="8" t="s">
        <v>11</v>
      </c>
      <c r="H650" s="8" t="s">
        <v>12</v>
      </c>
      <c r="I650" s="8" t="s">
        <v>13</v>
      </c>
      <c r="J650" s="8" t="s">
        <v>14</v>
      </c>
      <c r="K650" s="8" t="s">
        <v>15</v>
      </c>
      <c r="L650" s="8" t="s">
        <v>16</v>
      </c>
      <c r="M650" s="8" t="s">
        <v>17</v>
      </c>
      <c r="N650" s="10" t="s">
        <v>18</v>
      </c>
    </row>
    <row r="651" spans="1:14" x14ac:dyDescent="0.2">
      <c r="A651" s="11" t="s">
        <v>273</v>
      </c>
      <c r="B651" s="12"/>
      <c r="C651" s="13"/>
      <c r="D651" s="14"/>
      <c r="E651" s="14"/>
      <c r="F651" s="13"/>
      <c r="G651" s="13"/>
      <c r="H651" s="13"/>
      <c r="I651" s="13"/>
      <c r="J651" s="13"/>
      <c r="K651" s="13"/>
      <c r="L651" s="13"/>
      <c r="M651" s="13"/>
      <c r="N651" s="15"/>
    </row>
    <row r="652" spans="1:14" x14ac:dyDescent="0.2">
      <c r="A652" s="16" t="s">
        <v>36</v>
      </c>
      <c r="B652" s="17"/>
      <c r="C652" s="18">
        <v>0</v>
      </c>
      <c r="D652" s="19">
        <v>-0.11</v>
      </c>
      <c r="E652" s="19">
        <v>0</v>
      </c>
      <c r="F652" s="18">
        <v>-59640</v>
      </c>
      <c r="G652" s="18">
        <v>0</v>
      </c>
      <c r="H652" s="18">
        <v>-59640</v>
      </c>
      <c r="I652" s="18">
        <v>0</v>
      </c>
      <c r="J652" s="18">
        <v>-20755</v>
      </c>
      <c r="K652" s="18">
        <v>-596</v>
      </c>
      <c r="L652" s="18">
        <v>0</v>
      </c>
      <c r="M652" s="18">
        <v>0</v>
      </c>
      <c r="N652" s="20">
        <v>-80395</v>
      </c>
    </row>
    <row r="653" spans="1:14" x14ac:dyDescent="0.2">
      <c r="A653" s="16" t="s">
        <v>37</v>
      </c>
      <c r="B653" s="17"/>
      <c r="C653" s="18">
        <v>0</v>
      </c>
      <c r="D653" s="19">
        <v>0</v>
      </c>
      <c r="E653" s="19">
        <v>0</v>
      </c>
      <c r="F653" s="18">
        <v>0</v>
      </c>
      <c r="G653" s="18">
        <v>0</v>
      </c>
      <c r="H653" s="18">
        <v>0</v>
      </c>
      <c r="I653" s="18">
        <v>59640</v>
      </c>
      <c r="J653" s="18">
        <v>20159</v>
      </c>
      <c r="K653" s="18">
        <v>0</v>
      </c>
      <c r="L653" s="18">
        <v>0</v>
      </c>
      <c r="M653" s="18">
        <v>0</v>
      </c>
      <c r="N653" s="20">
        <v>79799</v>
      </c>
    </row>
    <row r="654" spans="1:14" x14ac:dyDescent="0.2">
      <c r="A654" s="16" t="s">
        <v>30</v>
      </c>
      <c r="B654" s="17">
        <v>7</v>
      </c>
      <c r="C654" s="18">
        <v>0</v>
      </c>
      <c r="D654" s="19">
        <v>0</v>
      </c>
      <c r="E654" s="19">
        <v>0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18">
        <v>686341</v>
      </c>
      <c r="N654" s="20">
        <v>686341</v>
      </c>
    </row>
    <row r="655" spans="1:14" x14ac:dyDescent="0.2">
      <c r="A655" s="16" t="s">
        <v>20</v>
      </c>
      <c r="B655" s="17">
        <v>8</v>
      </c>
      <c r="C655" s="18">
        <v>0</v>
      </c>
      <c r="D655" s="19">
        <v>0</v>
      </c>
      <c r="E655" s="19">
        <v>0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18">
        <v>1498999</v>
      </c>
      <c r="N655" s="20">
        <v>1498999</v>
      </c>
    </row>
    <row r="656" spans="1:14" x14ac:dyDescent="0.2">
      <c r="A656" s="16" t="s">
        <v>21</v>
      </c>
      <c r="B656" s="17">
        <v>544</v>
      </c>
      <c r="C656" s="18">
        <v>0</v>
      </c>
      <c r="D656" s="19">
        <v>0</v>
      </c>
      <c r="E656" s="19">
        <v>0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18">
        <v>1584847</v>
      </c>
      <c r="N656" s="20">
        <v>1584847</v>
      </c>
    </row>
    <row r="657" spans="1:14" x14ac:dyDescent="0.2">
      <c r="A657" s="16" t="s">
        <v>23</v>
      </c>
      <c r="B657" s="17"/>
      <c r="C657" s="18">
        <v>0</v>
      </c>
      <c r="D657" s="19">
        <v>0</v>
      </c>
      <c r="E657" s="19">
        <v>2.95</v>
      </c>
      <c r="F657" s="18">
        <v>0</v>
      </c>
      <c r="G657" s="18">
        <v>1253868</v>
      </c>
      <c r="H657" s="18">
        <v>1253868</v>
      </c>
      <c r="I657" s="18">
        <v>0</v>
      </c>
      <c r="J657" s="18">
        <v>436346</v>
      </c>
      <c r="K657" s="18">
        <v>12539</v>
      </c>
      <c r="L657" s="18">
        <v>0</v>
      </c>
      <c r="M657" s="18">
        <v>0</v>
      </c>
      <c r="N657" s="20">
        <v>1690214</v>
      </c>
    </row>
    <row r="658" spans="1:14" x14ac:dyDescent="0.2">
      <c r="A658" s="16" t="s">
        <v>64</v>
      </c>
      <c r="B658" s="17"/>
      <c r="C658" s="18">
        <v>0</v>
      </c>
      <c r="D658" s="19">
        <v>26.7913</v>
      </c>
      <c r="E658" s="19">
        <v>3.6</v>
      </c>
      <c r="F658" s="18">
        <v>19186104</v>
      </c>
      <c r="G658" s="18">
        <v>1148816</v>
      </c>
      <c r="H658" s="18">
        <v>20334920</v>
      </c>
      <c r="I658" s="18">
        <v>0</v>
      </c>
      <c r="J658" s="18">
        <v>7076553</v>
      </c>
      <c r="K658" s="18">
        <v>203349</v>
      </c>
      <c r="L658" s="18">
        <v>213210</v>
      </c>
      <c r="M658" s="18">
        <v>0</v>
      </c>
      <c r="N658" s="20">
        <v>27624683</v>
      </c>
    </row>
    <row r="659" spans="1:14" x14ac:dyDescent="0.2">
      <c r="A659" s="16" t="s">
        <v>83</v>
      </c>
      <c r="B659" s="17"/>
      <c r="C659" s="18">
        <v>0</v>
      </c>
      <c r="D659" s="19">
        <v>0</v>
      </c>
      <c r="E659" s="19">
        <v>0</v>
      </c>
      <c r="F659" s="18">
        <v>48000</v>
      </c>
      <c r="G659" s="18">
        <v>0</v>
      </c>
      <c r="H659" s="18">
        <v>48000</v>
      </c>
      <c r="I659" s="18">
        <v>0</v>
      </c>
      <c r="J659" s="18">
        <v>16704</v>
      </c>
      <c r="K659" s="18">
        <v>480</v>
      </c>
      <c r="L659" s="18">
        <v>4500</v>
      </c>
      <c r="M659" s="18">
        <v>0</v>
      </c>
      <c r="N659" s="20">
        <v>69204</v>
      </c>
    </row>
    <row r="660" spans="1:14" x14ac:dyDescent="0.2">
      <c r="A660" s="11" t="s">
        <v>24</v>
      </c>
      <c r="B660" s="12"/>
      <c r="C660" s="13">
        <f>SUM(C652:C659)</f>
        <v>0</v>
      </c>
      <c r="D660" s="14">
        <f>SUM(D652:D659)</f>
        <v>26.6813</v>
      </c>
      <c r="E660" s="14">
        <f>SUM(E652:E659)</f>
        <v>6.5500000000000007</v>
      </c>
      <c r="F660" s="13">
        <f>SUM(F652:F659)</f>
        <v>19174464</v>
      </c>
      <c r="G660" s="13">
        <f>SUM(G652:G659)</f>
        <v>2402684</v>
      </c>
      <c r="H660" s="13">
        <f>SUM(H652:H659)</f>
        <v>21577148</v>
      </c>
      <c r="I660" s="13">
        <f>SUM(I652:I659)</f>
        <v>59640</v>
      </c>
      <c r="J660" s="13">
        <f>SUM(J652:J659)</f>
        <v>7529007</v>
      </c>
      <c r="K660" s="13">
        <f>SUM(K652:K659)</f>
        <v>215772</v>
      </c>
      <c r="L660" s="13">
        <f>SUM(L652:L659)</f>
        <v>217710</v>
      </c>
      <c r="M660" s="13">
        <f>SUM(M652:M659)</f>
        <v>3770187</v>
      </c>
      <c r="N660" s="15">
        <f>SUM(N652:N659)</f>
        <v>33153692</v>
      </c>
    </row>
    <row r="661" spans="1:14" x14ac:dyDescent="0.2">
      <c r="A661" s="11" t="s">
        <v>277</v>
      </c>
      <c r="B661" s="12"/>
      <c r="C661" s="13"/>
      <c r="D661" s="14"/>
      <c r="E661" s="14"/>
      <c r="F661" s="13"/>
      <c r="G661" s="13"/>
      <c r="H661" s="13"/>
      <c r="I661" s="13"/>
      <c r="J661" s="13"/>
      <c r="K661" s="13"/>
      <c r="L661" s="13"/>
      <c r="M661" s="13"/>
      <c r="N661" s="15"/>
    </row>
    <row r="662" spans="1:14" x14ac:dyDescent="0.2">
      <c r="A662" s="16" t="s">
        <v>278</v>
      </c>
      <c r="B662" s="17"/>
      <c r="C662" s="18">
        <v>0</v>
      </c>
      <c r="D662" s="19">
        <v>2.58</v>
      </c>
      <c r="E662" s="19">
        <v>0.22789999999999999</v>
      </c>
      <c r="F662" s="18">
        <v>1685557</v>
      </c>
      <c r="G662" s="18">
        <v>72713</v>
      </c>
      <c r="H662" s="18">
        <v>1758270</v>
      </c>
      <c r="I662" s="18">
        <v>0</v>
      </c>
      <c r="J662" s="18">
        <v>611878</v>
      </c>
      <c r="K662" s="18">
        <v>17583</v>
      </c>
      <c r="L662" s="18">
        <v>27993</v>
      </c>
      <c r="M662" s="18">
        <v>0</v>
      </c>
      <c r="N662" s="20">
        <v>2398141</v>
      </c>
    </row>
    <row r="663" spans="1:14" x14ac:dyDescent="0.2">
      <c r="A663" s="11" t="s">
        <v>24</v>
      </c>
      <c r="B663" s="12"/>
      <c r="C663" s="13">
        <f>SUM(C662:C662)</f>
        <v>0</v>
      </c>
      <c r="D663" s="14">
        <f>SUM(D662:D662)</f>
        <v>2.58</v>
      </c>
      <c r="E663" s="14">
        <f>SUM(E662:E662)</f>
        <v>0.22789999999999999</v>
      </c>
      <c r="F663" s="13">
        <f>SUM(F662:F662)</f>
        <v>1685557</v>
      </c>
      <c r="G663" s="13">
        <f>SUM(G662:G662)</f>
        <v>72713</v>
      </c>
      <c r="H663" s="13">
        <f>SUM(H662:H662)</f>
        <v>1758270</v>
      </c>
      <c r="I663" s="13">
        <f>SUM(I662:I662)</f>
        <v>0</v>
      </c>
      <c r="J663" s="13">
        <f>SUM(J662:J662)</f>
        <v>611878</v>
      </c>
      <c r="K663" s="13">
        <f>SUM(K662:K662)</f>
        <v>17583</v>
      </c>
      <c r="L663" s="13">
        <f>SUM(L662:L662)</f>
        <v>27993</v>
      </c>
      <c r="M663" s="13">
        <f>SUM(M662:M662)</f>
        <v>0</v>
      </c>
      <c r="N663" s="15">
        <f>SUM(N662:N662)</f>
        <v>2398141</v>
      </c>
    </row>
    <row r="664" spans="1:14" x14ac:dyDescent="0.2">
      <c r="A664" s="6" t="s">
        <v>380</v>
      </c>
      <c r="B664" s="7"/>
      <c r="C664" s="8">
        <f>C660+C663</f>
        <v>0</v>
      </c>
      <c r="D664" s="9">
        <f>D660+D663</f>
        <v>29.261299999999999</v>
      </c>
      <c r="E664" s="9">
        <f>E660+E663</f>
        <v>6.7779000000000007</v>
      </c>
      <c r="F664" s="8">
        <f>F660+F663</f>
        <v>20860021</v>
      </c>
      <c r="G664" s="8">
        <f>G660+G663</f>
        <v>2475397</v>
      </c>
      <c r="H664" s="8">
        <f>H660+H663</f>
        <v>23335418</v>
      </c>
      <c r="I664" s="8">
        <f>I660+I663</f>
        <v>59640</v>
      </c>
      <c r="J664" s="8">
        <f>J660+J663</f>
        <v>8140885</v>
      </c>
      <c r="K664" s="8">
        <f>K660+K663</f>
        <v>233355</v>
      </c>
      <c r="L664" s="8">
        <f>L660+L663</f>
        <v>245703</v>
      </c>
      <c r="M664" s="8">
        <f>M660+M663</f>
        <v>3770187</v>
      </c>
      <c r="N664" s="10">
        <f>N660+N663</f>
        <v>35551833</v>
      </c>
    </row>
    <row r="665" spans="1:14" x14ac:dyDescent="0.2">
      <c r="A665" s="16"/>
      <c r="B665" s="17"/>
      <c r="C665" s="18"/>
      <c r="D665" s="19"/>
      <c r="E665" s="19"/>
      <c r="F665" s="18"/>
      <c r="G665" s="18"/>
      <c r="H665" s="18"/>
      <c r="I665" s="18"/>
      <c r="J665" s="18"/>
      <c r="K665" s="18"/>
      <c r="L665" s="18"/>
      <c r="M665" s="18"/>
      <c r="N665" s="20"/>
    </row>
    <row r="666" spans="1:14" x14ac:dyDescent="0.2">
      <c r="A666" s="6" t="s">
        <v>381</v>
      </c>
      <c r="B666" s="7"/>
      <c r="C666" s="8"/>
      <c r="D666" s="9"/>
      <c r="E666" s="9"/>
      <c r="F666" s="8"/>
      <c r="G666" s="8"/>
      <c r="H666" s="8"/>
      <c r="I666" s="8"/>
      <c r="J666" s="8"/>
      <c r="K666" s="8"/>
      <c r="L666" s="8"/>
      <c r="M666" s="8"/>
      <c r="N666" s="10"/>
    </row>
    <row r="667" spans="1:14" x14ac:dyDescent="0.2">
      <c r="A667" s="6" t="s">
        <v>382</v>
      </c>
      <c r="B667" s="7" t="s">
        <v>6</v>
      </c>
      <c r="C667" s="8" t="s">
        <v>7</v>
      </c>
      <c r="D667" s="9" t="s">
        <v>8</v>
      </c>
      <c r="E667" s="9" t="s">
        <v>9</v>
      </c>
      <c r="F667" s="8" t="s">
        <v>10</v>
      </c>
      <c r="G667" s="8" t="s">
        <v>11</v>
      </c>
      <c r="H667" s="8" t="s">
        <v>12</v>
      </c>
      <c r="I667" s="8" t="s">
        <v>13</v>
      </c>
      <c r="J667" s="8" t="s">
        <v>14</v>
      </c>
      <c r="K667" s="8" t="s">
        <v>15</v>
      </c>
      <c r="L667" s="8" t="s">
        <v>16</v>
      </c>
      <c r="M667" s="8" t="s">
        <v>17</v>
      </c>
      <c r="N667" s="10" t="s">
        <v>18</v>
      </c>
    </row>
    <row r="668" spans="1:14" x14ac:dyDescent="0.2">
      <c r="A668" s="11" t="s">
        <v>273</v>
      </c>
      <c r="B668" s="12"/>
      <c r="C668" s="13"/>
      <c r="D668" s="14"/>
      <c r="E668" s="14"/>
      <c r="F668" s="13"/>
      <c r="G668" s="13"/>
      <c r="H668" s="13"/>
      <c r="I668" s="13"/>
      <c r="J668" s="13"/>
      <c r="K668" s="13"/>
      <c r="L668" s="13"/>
      <c r="M668" s="13"/>
      <c r="N668" s="15"/>
    </row>
    <row r="669" spans="1:14" x14ac:dyDescent="0.2">
      <c r="A669" s="16" t="s">
        <v>87</v>
      </c>
      <c r="B669" s="17"/>
      <c r="C669" s="18">
        <v>0</v>
      </c>
      <c r="D669" s="19">
        <v>1</v>
      </c>
      <c r="E669" s="19">
        <v>0</v>
      </c>
      <c r="F669" s="18">
        <v>346447</v>
      </c>
      <c r="G669" s="18">
        <v>0</v>
      </c>
      <c r="H669" s="18">
        <v>346447</v>
      </c>
      <c r="I669" s="18">
        <v>0</v>
      </c>
      <c r="J669" s="18">
        <v>120563</v>
      </c>
      <c r="K669" s="18">
        <v>3464</v>
      </c>
      <c r="L669" s="18">
        <v>0</v>
      </c>
      <c r="M669" s="18">
        <v>0</v>
      </c>
      <c r="N669" s="20">
        <v>467010</v>
      </c>
    </row>
    <row r="670" spans="1:14" x14ac:dyDescent="0.2">
      <c r="A670" s="16" t="s">
        <v>36</v>
      </c>
      <c r="B670" s="17"/>
      <c r="C670" s="18">
        <v>0</v>
      </c>
      <c r="D670" s="19">
        <v>-0.04</v>
      </c>
      <c r="E670" s="19">
        <v>0</v>
      </c>
      <c r="F670" s="18">
        <v>-29400</v>
      </c>
      <c r="G670" s="18">
        <v>0</v>
      </c>
      <c r="H670" s="18">
        <v>-29400</v>
      </c>
      <c r="I670" s="18">
        <v>0</v>
      </c>
      <c r="J670" s="18">
        <v>-10231</v>
      </c>
      <c r="K670" s="18">
        <v>-294</v>
      </c>
      <c r="L670" s="18">
        <v>0</v>
      </c>
      <c r="M670" s="18">
        <v>0</v>
      </c>
      <c r="N670" s="20">
        <v>-39631</v>
      </c>
    </row>
    <row r="671" spans="1:14" x14ac:dyDescent="0.2">
      <c r="A671" s="16" t="s">
        <v>168</v>
      </c>
      <c r="B671" s="17"/>
      <c r="C671" s="18">
        <v>0</v>
      </c>
      <c r="D671" s="19">
        <v>0</v>
      </c>
      <c r="E671" s="19">
        <v>0</v>
      </c>
      <c r="F671" s="18">
        <v>0</v>
      </c>
      <c r="G671" s="18">
        <v>0</v>
      </c>
      <c r="H671" s="18">
        <v>0</v>
      </c>
      <c r="I671" s="18">
        <v>50050</v>
      </c>
      <c r="J671" s="18">
        <v>16917</v>
      </c>
      <c r="K671" s="18">
        <v>0</v>
      </c>
      <c r="L671" s="18">
        <v>0</v>
      </c>
      <c r="M671" s="18">
        <v>0</v>
      </c>
      <c r="N671" s="20">
        <v>66967</v>
      </c>
    </row>
    <row r="672" spans="1:14" x14ac:dyDescent="0.2">
      <c r="A672" s="16" t="s">
        <v>37</v>
      </c>
      <c r="B672" s="17"/>
      <c r="C672" s="18">
        <v>0</v>
      </c>
      <c r="D672" s="19">
        <v>0</v>
      </c>
      <c r="E672" s="19">
        <v>0</v>
      </c>
      <c r="F672" s="18">
        <v>0</v>
      </c>
      <c r="G672" s="18">
        <v>0</v>
      </c>
      <c r="H672" s="18">
        <v>0</v>
      </c>
      <c r="I672" s="18">
        <v>29400</v>
      </c>
      <c r="J672" s="18">
        <v>9937</v>
      </c>
      <c r="K672" s="18">
        <v>0</v>
      </c>
      <c r="L672" s="18">
        <v>0</v>
      </c>
      <c r="M672" s="18">
        <v>0</v>
      </c>
      <c r="N672" s="20">
        <v>39337</v>
      </c>
    </row>
    <row r="673" spans="1:14" x14ac:dyDescent="0.2">
      <c r="A673" s="16" t="s">
        <v>30</v>
      </c>
      <c r="B673" s="17">
        <v>7</v>
      </c>
      <c r="C673" s="18">
        <v>0</v>
      </c>
      <c r="D673" s="19">
        <v>0</v>
      </c>
      <c r="E673" s="19">
        <v>0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>
        <v>11021</v>
      </c>
      <c r="N673" s="20">
        <v>11021</v>
      </c>
    </row>
    <row r="674" spans="1:14" x14ac:dyDescent="0.2">
      <c r="A674" s="16" t="s">
        <v>20</v>
      </c>
      <c r="B674" s="17">
        <v>8</v>
      </c>
      <c r="C674" s="18">
        <v>0</v>
      </c>
      <c r="D674" s="19">
        <v>0</v>
      </c>
      <c r="E674" s="19">
        <v>0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2546999</v>
      </c>
      <c r="N674" s="20">
        <v>2546999</v>
      </c>
    </row>
    <row r="675" spans="1:14" x14ac:dyDescent="0.2">
      <c r="A675" s="16" t="s">
        <v>21</v>
      </c>
      <c r="B675" s="17">
        <v>544</v>
      </c>
      <c r="C675" s="18">
        <v>0</v>
      </c>
      <c r="D675" s="19">
        <v>0</v>
      </c>
      <c r="E675" s="19">
        <v>0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1894933</v>
      </c>
      <c r="N675" s="20">
        <v>1894933</v>
      </c>
    </row>
    <row r="676" spans="1:14" x14ac:dyDescent="0.2">
      <c r="A676" s="16" t="s">
        <v>23</v>
      </c>
      <c r="B676" s="17"/>
      <c r="C676" s="18">
        <v>0</v>
      </c>
      <c r="D676" s="19">
        <v>0</v>
      </c>
      <c r="E676" s="19">
        <v>3.04</v>
      </c>
      <c r="F676" s="18">
        <v>0</v>
      </c>
      <c r="G676" s="18">
        <v>1292122</v>
      </c>
      <c r="H676" s="18">
        <v>1292122</v>
      </c>
      <c r="I676" s="18">
        <v>0</v>
      </c>
      <c r="J676" s="18">
        <v>449658</v>
      </c>
      <c r="K676" s="18">
        <v>12921</v>
      </c>
      <c r="L676" s="18">
        <v>0</v>
      </c>
      <c r="M676" s="18">
        <v>0</v>
      </c>
      <c r="N676" s="20">
        <v>1741780</v>
      </c>
    </row>
    <row r="677" spans="1:14" x14ac:dyDescent="0.2">
      <c r="A677" s="16" t="s">
        <v>64</v>
      </c>
      <c r="B677" s="17"/>
      <c r="C677" s="18">
        <v>0</v>
      </c>
      <c r="D677" s="19">
        <v>19.360499999999998</v>
      </c>
      <c r="E677" s="19">
        <v>3.1027</v>
      </c>
      <c r="F677" s="18">
        <v>13123314</v>
      </c>
      <c r="G677" s="18">
        <v>990117</v>
      </c>
      <c r="H677" s="18">
        <v>14113431</v>
      </c>
      <c r="I677" s="18">
        <v>0</v>
      </c>
      <c r="J677" s="18">
        <v>4911475</v>
      </c>
      <c r="K677" s="18">
        <v>141135</v>
      </c>
      <c r="L677" s="18">
        <v>557110</v>
      </c>
      <c r="M677" s="18">
        <v>0</v>
      </c>
      <c r="N677" s="20">
        <v>19582016</v>
      </c>
    </row>
    <row r="678" spans="1:14" x14ac:dyDescent="0.2">
      <c r="A678" s="16" t="s">
        <v>83</v>
      </c>
      <c r="B678" s="17"/>
      <c r="C678" s="18">
        <v>0</v>
      </c>
      <c r="D678" s="19">
        <v>0</v>
      </c>
      <c r="E678" s="19">
        <v>0</v>
      </c>
      <c r="F678" s="18">
        <v>144000</v>
      </c>
      <c r="G678" s="18">
        <v>0</v>
      </c>
      <c r="H678" s="18">
        <v>144000</v>
      </c>
      <c r="I678" s="18">
        <v>0</v>
      </c>
      <c r="J678" s="18">
        <v>50112</v>
      </c>
      <c r="K678" s="18">
        <v>1440</v>
      </c>
      <c r="L678" s="18">
        <v>22500</v>
      </c>
      <c r="M678" s="18">
        <v>0</v>
      </c>
      <c r="N678" s="20">
        <v>216612</v>
      </c>
    </row>
    <row r="679" spans="1:14" x14ac:dyDescent="0.2">
      <c r="A679" s="11" t="s">
        <v>24</v>
      </c>
      <c r="B679" s="12"/>
      <c r="C679" s="13">
        <f>SUM(C669:C678)</f>
        <v>0</v>
      </c>
      <c r="D679" s="14">
        <f>SUM(D669:D678)</f>
        <v>20.320499999999999</v>
      </c>
      <c r="E679" s="14">
        <f>SUM(E669:E678)</f>
        <v>6.1426999999999996</v>
      </c>
      <c r="F679" s="13">
        <f>SUM(F669:F678)</f>
        <v>13584361</v>
      </c>
      <c r="G679" s="13">
        <f>SUM(G669:G678)</f>
        <v>2282239</v>
      </c>
      <c r="H679" s="13">
        <f>SUM(H669:H678)</f>
        <v>15866600</v>
      </c>
      <c r="I679" s="13">
        <f>SUM(I669:I678)</f>
        <v>79450</v>
      </c>
      <c r="J679" s="13">
        <f>SUM(J669:J678)</f>
        <v>5548431</v>
      </c>
      <c r="K679" s="13">
        <f>SUM(K669:K678)</f>
        <v>158666</v>
      </c>
      <c r="L679" s="13">
        <f>SUM(L669:L678)</f>
        <v>579610</v>
      </c>
      <c r="M679" s="13">
        <f>SUM(M669:M678)</f>
        <v>4452953</v>
      </c>
      <c r="N679" s="15">
        <f>SUM(N669:N678)</f>
        <v>26527044</v>
      </c>
    </row>
    <row r="680" spans="1:14" x14ac:dyDescent="0.2">
      <c r="A680" s="11" t="s">
        <v>25</v>
      </c>
      <c r="B680" s="12"/>
      <c r="C680" s="13"/>
      <c r="D680" s="14"/>
      <c r="E680" s="14"/>
      <c r="F680" s="13"/>
      <c r="G680" s="13"/>
      <c r="H680" s="13"/>
      <c r="I680" s="13"/>
      <c r="J680" s="13"/>
      <c r="K680" s="13"/>
      <c r="L680" s="13"/>
      <c r="M680" s="13"/>
      <c r="N680" s="15"/>
    </row>
    <row r="681" spans="1:14" x14ac:dyDescent="0.2">
      <c r="A681" s="16" t="s">
        <v>49</v>
      </c>
      <c r="B681" s="17"/>
      <c r="C681" s="18">
        <v>63</v>
      </c>
      <c r="D681" s="19">
        <v>0</v>
      </c>
      <c r="E681" s="19">
        <v>2.274</v>
      </c>
      <c r="F681" s="18">
        <v>0</v>
      </c>
      <c r="G681" s="18">
        <v>699091</v>
      </c>
      <c r="H681" s="18">
        <v>699091</v>
      </c>
      <c r="I681" s="18">
        <v>0</v>
      </c>
      <c r="J681" s="18">
        <v>243284</v>
      </c>
      <c r="K681" s="18">
        <v>6991</v>
      </c>
      <c r="L681" s="18">
        <v>6300</v>
      </c>
      <c r="M681" s="18">
        <v>0</v>
      </c>
      <c r="N681" s="20">
        <v>948675</v>
      </c>
    </row>
    <row r="682" spans="1:14" x14ac:dyDescent="0.2">
      <c r="A682" s="16" t="s">
        <v>124</v>
      </c>
      <c r="B682" s="17"/>
      <c r="C682" s="18">
        <v>2</v>
      </c>
      <c r="D682" s="19">
        <v>0</v>
      </c>
      <c r="E682" s="19">
        <v>7.3899999999999993E-2</v>
      </c>
      <c r="F682" s="18">
        <v>0</v>
      </c>
      <c r="G682" s="18">
        <v>22719</v>
      </c>
      <c r="H682" s="18">
        <v>22719</v>
      </c>
      <c r="I682" s="18">
        <v>0</v>
      </c>
      <c r="J682" s="18">
        <v>7906</v>
      </c>
      <c r="K682" s="18">
        <v>227</v>
      </c>
      <c r="L682" s="18">
        <v>200</v>
      </c>
      <c r="M682" s="18">
        <v>0</v>
      </c>
      <c r="N682" s="20">
        <v>30825</v>
      </c>
    </row>
    <row r="683" spans="1:14" x14ac:dyDescent="0.2">
      <c r="A683" s="16" t="s">
        <v>176</v>
      </c>
      <c r="B683" s="17"/>
      <c r="C683" s="18">
        <v>89</v>
      </c>
      <c r="D683" s="19">
        <v>0</v>
      </c>
      <c r="E683" s="19">
        <v>1.8357000000000001</v>
      </c>
      <c r="F683" s="18">
        <v>0</v>
      </c>
      <c r="G683" s="18">
        <v>564346</v>
      </c>
      <c r="H683" s="18">
        <v>564346</v>
      </c>
      <c r="I683" s="18">
        <v>0</v>
      </c>
      <c r="J683" s="18">
        <v>196392</v>
      </c>
      <c r="K683" s="18">
        <v>5643</v>
      </c>
      <c r="L683" s="18">
        <v>5429</v>
      </c>
      <c r="M683" s="18">
        <v>0</v>
      </c>
      <c r="N683" s="20">
        <v>766167</v>
      </c>
    </row>
    <row r="684" spans="1:14" x14ac:dyDescent="0.2">
      <c r="A684" s="11" t="s">
        <v>24</v>
      </c>
      <c r="B684" s="12"/>
      <c r="C684" s="13">
        <f>SUM(C681:C683)</f>
        <v>154</v>
      </c>
      <c r="D684" s="14">
        <f>SUM(D681:D683)</f>
        <v>0</v>
      </c>
      <c r="E684" s="14">
        <f>SUM(E681:E683)</f>
        <v>4.1836000000000002</v>
      </c>
      <c r="F684" s="13">
        <f>SUM(F681:F683)</f>
        <v>0</v>
      </c>
      <c r="G684" s="13">
        <f>SUM(G681:G683)</f>
        <v>1286156</v>
      </c>
      <c r="H684" s="13">
        <f>SUM(H681:H683)</f>
        <v>1286156</v>
      </c>
      <c r="I684" s="13">
        <f>SUM(I681:I683)</f>
        <v>0</v>
      </c>
      <c r="J684" s="13">
        <f>SUM(J681:J683)</f>
        <v>447582</v>
      </c>
      <c r="K684" s="13">
        <f>SUM(K681:K683)</f>
        <v>12861</v>
      </c>
      <c r="L684" s="13">
        <f>SUM(L681:L683)</f>
        <v>11929</v>
      </c>
      <c r="M684" s="13">
        <f>SUM(M681:M683)</f>
        <v>0</v>
      </c>
      <c r="N684" s="15">
        <f>SUM(N681:N683)</f>
        <v>1745667</v>
      </c>
    </row>
    <row r="685" spans="1:14" x14ac:dyDescent="0.2">
      <c r="A685" s="11" t="s">
        <v>179</v>
      </c>
      <c r="B685" s="12"/>
      <c r="C685" s="13"/>
      <c r="D685" s="14"/>
      <c r="E685" s="14"/>
      <c r="F685" s="13"/>
      <c r="G685" s="13"/>
      <c r="H685" s="13"/>
      <c r="I685" s="13"/>
      <c r="J685" s="13"/>
      <c r="K685" s="13"/>
      <c r="L685" s="13"/>
      <c r="M685" s="13"/>
      <c r="N685" s="15"/>
    </row>
    <row r="686" spans="1:14" x14ac:dyDescent="0.2">
      <c r="A686" s="16" t="s">
        <v>180</v>
      </c>
      <c r="B686" s="17"/>
      <c r="C686" s="18">
        <v>67</v>
      </c>
      <c r="D686" s="19">
        <v>4.5765000000000002</v>
      </c>
      <c r="E686" s="19">
        <v>2.1966999999999999</v>
      </c>
      <c r="F686" s="18">
        <v>2494430</v>
      </c>
      <c r="G686" s="18">
        <v>635918</v>
      </c>
      <c r="H686" s="18">
        <v>3130348</v>
      </c>
      <c r="I686" s="18">
        <v>0</v>
      </c>
      <c r="J686" s="18">
        <v>1089360</v>
      </c>
      <c r="K686" s="18">
        <v>31303</v>
      </c>
      <c r="L686" s="18">
        <v>31691</v>
      </c>
      <c r="M686" s="18">
        <v>0</v>
      </c>
      <c r="N686" s="20">
        <v>4251399</v>
      </c>
    </row>
    <row r="687" spans="1:14" x14ac:dyDescent="0.2">
      <c r="A687" s="16" t="s">
        <v>313</v>
      </c>
      <c r="B687" s="17"/>
      <c r="C687" s="18">
        <v>2</v>
      </c>
      <c r="D687" s="19">
        <v>0.08</v>
      </c>
      <c r="E687" s="19">
        <v>6.5600000000000006E-2</v>
      </c>
      <c r="F687" s="18">
        <v>43604</v>
      </c>
      <c r="G687" s="18">
        <v>18990</v>
      </c>
      <c r="H687" s="18">
        <v>62594</v>
      </c>
      <c r="I687" s="18">
        <v>0</v>
      </c>
      <c r="J687" s="18">
        <v>21782</v>
      </c>
      <c r="K687" s="18">
        <v>626</v>
      </c>
      <c r="L687" s="18">
        <v>720</v>
      </c>
      <c r="M687" s="18">
        <v>0</v>
      </c>
      <c r="N687" s="20">
        <v>85096</v>
      </c>
    </row>
    <row r="688" spans="1:14" x14ac:dyDescent="0.2">
      <c r="A688" s="11" t="s">
        <v>24</v>
      </c>
      <c r="B688" s="12"/>
      <c r="C688" s="13">
        <f>SUM(C686:C687)</f>
        <v>69</v>
      </c>
      <c r="D688" s="14">
        <f>SUM(D686:D687)</f>
        <v>4.6565000000000003</v>
      </c>
      <c r="E688" s="14">
        <f>SUM(E686:E687)</f>
        <v>2.2622999999999998</v>
      </c>
      <c r="F688" s="13">
        <f>SUM(F686:F687)</f>
        <v>2538034</v>
      </c>
      <c r="G688" s="13">
        <f>SUM(G686:G687)</f>
        <v>654908</v>
      </c>
      <c r="H688" s="13">
        <f>SUM(H686:H687)</f>
        <v>3192942</v>
      </c>
      <c r="I688" s="13">
        <f>SUM(I686:I687)</f>
        <v>0</v>
      </c>
      <c r="J688" s="13">
        <f>SUM(J686:J687)</f>
        <v>1111142</v>
      </c>
      <c r="K688" s="13">
        <f>SUM(K686:K687)</f>
        <v>31929</v>
      </c>
      <c r="L688" s="13">
        <f>SUM(L686:L687)</f>
        <v>32411</v>
      </c>
      <c r="M688" s="13">
        <f>SUM(M686:M687)</f>
        <v>0</v>
      </c>
      <c r="N688" s="15">
        <f>SUM(N686:N687)</f>
        <v>4336495</v>
      </c>
    </row>
    <row r="689" spans="1:14" x14ac:dyDescent="0.2">
      <c r="A689" s="11" t="s">
        <v>277</v>
      </c>
      <c r="B689" s="12"/>
      <c r="C689" s="13"/>
      <c r="D689" s="14"/>
      <c r="E689" s="14"/>
      <c r="F689" s="13"/>
      <c r="G689" s="13"/>
      <c r="H689" s="13"/>
      <c r="I689" s="13"/>
      <c r="J689" s="13"/>
      <c r="K689" s="13"/>
      <c r="L689" s="13"/>
      <c r="M689" s="13"/>
      <c r="N689" s="15"/>
    </row>
    <row r="690" spans="1:14" x14ac:dyDescent="0.2">
      <c r="A690" s="16" t="s">
        <v>278</v>
      </c>
      <c r="B690" s="17"/>
      <c r="C690" s="18">
        <v>0</v>
      </c>
      <c r="D690" s="19">
        <v>4.59</v>
      </c>
      <c r="E690" s="19">
        <v>0.80779999999999996</v>
      </c>
      <c r="F690" s="18">
        <v>2998739</v>
      </c>
      <c r="G690" s="18">
        <v>257774</v>
      </c>
      <c r="H690" s="18">
        <v>3256513</v>
      </c>
      <c r="I690" s="18">
        <v>0</v>
      </c>
      <c r="J690" s="18">
        <v>1133266</v>
      </c>
      <c r="K690" s="18">
        <v>32565</v>
      </c>
      <c r="L690" s="18">
        <v>22134</v>
      </c>
      <c r="M690" s="18">
        <v>0</v>
      </c>
      <c r="N690" s="20">
        <v>4411913</v>
      </c>
    </row>
    <row r="691" spans="1:14" x14ac:dyDescent="0.2">
      <c r="A691" s="11" t="s">
        <v>24</v>
      </c>
      <c r="B691" s="12"/>
      <c r="C691" s="13">
        <f>SUM(C690:C690)</f>
        <v>0</v>
      </c>
      <c r="D691" s="14">
        <f>SUM(D690:D690)</f>
        <v>4.59</v>
      </c>
      <c r="E691" s="14">
        <f>SUM(E690:E690)</f>
        <v>0.80779999999999996</v>
      </c>
      <c r="F691" s="13">
        <f>SUM(F690:F690)</f>
        <v>2998739</v>
      </c>
      <c r="G691" s="13">
        <f>SUM(G690:G690)</f>
        <v>257774</v>
      </c>
      <c r="H691" s="13">
        <f>SUM(H690:H690)</f>
        <v>3256513</v>
      </c>
      <c r="I691" s="13">
        <f>SUM(I690:I690)</f>
        <v>0</v>
      </c>
      <c r="J691" s="13">
        <f>SUM(J690:J690)</f>
        <v>1133266</v>
      </c>
      <c r="K691" s="13">
        <f>SUM(K690:K690)</f>
        <v>32565</v>
      </c>
      <c r="L691" s="13">
        <f>SUM(L690:L690)</f>
        <v>22134</v>
      </c>
      <c r="M691" s="13">
        <f>SUM(M690:M690)</f>
        <v>0</v>
      </c>
      <c r="N691" s="15">
        <f>SUM(N690:N690)</f>
        <v>4411913</v>
      </c>
    </row>
    <row r="692" spans="1:14" x14ac:dyDescent="0.2">
      <c r="A692" s="6" t="s">
        <v>383</v>
      </c>
      <c r="B692" s="7"/>
      <c r="C692" s="8">
        <f>C679+C684+C688+C691</f>
        <v>223</v>
      </c>
      <c r="D692" s="9">
        <f>D679+D684+D688+D691</f>
        <v>29.567</v>
      </c>
      <c r="E692" s="9">
        <f>E679+E684+E688+E691</f>
        <v>13.3964</v>
      </c>
      <c r="F692" s="8">
        <f>F679+F684+F688+F691</f>
        <v>19121134</v>
      </c>
      <c r="G692" s="8">
        <f>G679+G684+G688+G691</f>
        <v>4481077</v>
      </c>
      <c r="H692" s="8">
        <f>H679+H684+H688+H691</f>
        <v>23602211</v>
      </c>
      <c r="I692" s="8">
        <f>I679+I684+I688+I691</f>
        <v>79450</v>
      </c>
      <c r="J692" s="8">
        <f>J679+J684+J688+J691</f>
        <v>8240421</v>
      </c>
      <c r="K692" s="8">
        <f>K679+K684+K688+K691</f>
        <v>236021</v>
      </c>
      <c r="L692" s="8">
        <f>L679+L684+L688+L691</f>
        <v>646084</v>
      </c>
      <c r="M692" s="8">
        <f>M679+M684+M688+M691</f>
        <v>4452953</v>
      </c>
      <c r="N692" s="10">
        <f>N679+N684+N688+N691</f>
        <v>37021119</v>
      </c>
    </row>
    <row r="693" spans="1:14" x14ac:dyDescent="0.2">
      <c r="A693" s="16"/>
      <c r="B693" s="17"/>
      <c r="C693" s="18"/>
      <c r="D693" s="19"/>
      <c r="E693" s="19"/>
      <c r="F693" s="18"/>
      <c r="G693" s="18"/>
      <c r="H693" s="18"/>
      <c r="I693" s="18"/>
      <c r="J693" s="18"/>
      <c r="K693" s="18"/>
      <c r="L693" s="18"/>
      <c r="M693" s="18"/>
      <c r="N693" s="20"/>
    </row>
    <row r="694" spans="1:14" x14ac:dyDescent="0.2">
      <c r="A694" s="6" t="s">
        <v>384</v>
      </c>
      <c r="B694" s="7"/>
      <c r="C694" s="8"/>
      <c r="D694" s="9"/>
      <c r="E694" s="9"/>
      <c r="F694" s="8"/>
      <c r="G694" s="8"/>
      <c r="H694" s="8"/>
      <c r="I694" s="8"/>
      <c r="J694" s="8"/>
      <c r="K694" s="8"/>
      <c r="L694" s="8"/>
      <c r="M694" s="8"/>
      <c r="N694" s="10"/>
    </row>
    <row r="695" spans="1:14" x14ac:dyDescent="0.2">
      <c r="A695" s="6" t="s">
        <v>385</v>
      </c>
      <c r="B695" s="7" t="s">
        <v>6</v>
      </c>
      <c r="C695" s="8" t="s">
        <v>7</v>
      </c>
      <c r="D695" s="9" t="s">
        <v>8</v>
      </c>
      <c r="E695" s="9" t="s">
        <v>9</v>
      </c>
      <c r="F695" s="8" t="s">
        <v>10</v>
      </c>
      <c r="G695" s="8" t="s">
        <v>11</v>
      </c>
      <c r="H695" s="8" t="s">
        <v>12</v>
      </c>
      <c r="I695" s="8" t="s">
        <v>13</v>
      </c>
      <c r="J695" s="8" t="s">
        <v>14</v>
      </c>
      <c r="K695" s="8" t="s">
        <v>15</v>
      </c>
      <c r="L695" s="8" t="s">
        <v>16</v>
      </c>
      <c r="M695" s="8" t="s">
        <v>17</v>
      </c>
      <c r="N695" s="10" t="s">
        <v>18</v>
      </c>
    </row>
    <row r="696" spans="1:14" x14ac:dyDescent="0.2">
      <c r="A696" s="11" t="s">
        <v>273</v>
      </c>
      <c r="B696" s="12"/>
      <c r="C696" s="13"/>
      <c r="D696" s="14"/>
      <c r="E696" s="14"/>
      <c r="F696" s="13"/>
      <c r="G696" s="13"/>
      <c r="H696" s="13"/>
      <c r="I696" s="13"/>
      <c r="J696" s="13"/>
      <c r="K696" s="13"/>
      <c r="L696" s="13"/>
      <c r="M696" s="13"/>
      <c r="N696" s="15"/>
    </row>
    <row r="697" spans="1:14" x14ac:dyDescent="0.2">
      <c r="A697" s="16" t="s">
        <v>87</v>
      </c>
      <c r="B697" s="17"/>
      <c r="C697" s="18">
        <v>0</v>
      </c>
      <c r="D697" s="19">
        <v>0.45</v>
      </c>
      <c r="E697" s="19">
        <v>0</v>
      </c>
      <c r="F697" s="18">
        <v>208227</v>
      </c>
      <c r="G697" s="18">
        <v>0</v>
      </c>
      <c r="H697" s="18">
        <v>208227</v>
      </c>
      <c r="I697" s="18">
        <v>0</v>
      </c>
      <c r="J697" s="18">
        <v>72462</v>
      </c>
      <c r="K697" s="18">
        <v>2082</v>
      </c>
      <c r="L697" s="18">
        <v>0</v>
      </c>
      <c r="M697" s="18">
        <v>0</v>
      </c>
      <c r="N697" s="20">
        <v>280689</v>
      </c>
    </row>
    <row r="698" spans="1:14" x14ac:dyDescent="0.2">
      <c r="A698" s="16" t="s">
        <v>36</v>
      </c>
      <c r="B698" s="17"/>
      <c r="C698" s="18">
        <v>0</v>
      </c>
      <c r="D698" s="19">
        <v>-7.0000000000000007E-2</v>
      </c>
      <c r="E698" s="19">
        <v>0</v>
      </c>
      <c r="F698" s="18">
        <v>-53592</v>
      </c>
      <c r="G698" s="18">
        <v>0</v>
      </c>
      <c r="H698" s="18">
        <v>-53592</v>
      </c>
      <c r="I698" s="18">
        <v>0</v>
      </c>
      <c r="J698" s="18">
        <v>-18650</v>
      </c>
      <c r="K698" s="18">
        <v>-536</v>
      </c>
      <c r="L698" s="18">
        <v>0</v>
      </c>
      <c r="M698" s="18">
        <v>0</v>
      </c>
      <c r="N698" s="20">
        <v>-72242</v>
      </c>
    </row>
    <row r="699" spans="1:14" x14ac:dyDescent="0.2">
      <c r="A699" s="16" t="s">
        <v>168</v>
      </c>
      <c r="B699" s="17"/>
      <c r="C699" s="18">
        <v>0</v>
      </c>
      <c r="D699" s="19">
        <v>0</v>
      </c>
      <c r="E699" s="19">
        <v>0</v>
      </c>
      <c r="F699" s="18">
        <v>0</v>
      </c>
      <c r="G699" s="18">
        <v>0</v>
      </c>
      <c r="H699" s="18">
        <v>0</v>
      </c>
      <c r="I699" s="18">
        <v>836200</v>
      </c>
      <c r="J699" s="18">
        <v>282636</v>
      </c>
      <c r="K699" s="18">
        <v>0</v>
      </c>
      <c r="L699" s="18">
        <v>0</v>
      </c>
      <c r="M699" s="18">
        <v>0</v>
      </c>
      <c r="N699" s="20">
        <v>1118836</v>
      </c>
    </row>
    <row r="700" spans="1:14" x14ac:dyDescent="0.2">
      <c r="A700" s="16" t="s">
        <v>37</v>
      </c>
      <c r="B700" s="17"/>
      <c r="C700" s="18">
        <v>0</v>
      </c>
      <c r="D700" s="19">
        <v>0</v>
      </c>
      <c r="E700" s="19">
        <v>0</v>
      </c>
      <c r="F700" s="18">
        <v>0</v>
      </c>
      <c r="G700" s="18">
        <v>0</v>
      </c>
      <c r="H700" s="18">
        <v>0</v>
      </c>
      <c r="I700" s="18">
        <v>53592</v>
      </c>
      <c r="J700" s="18">
        <v>18114</v>
      </c>
      <c r="K700" s="18">
        <v>0</v>
      </c>
      <c r="L700" s="18">
        <v>0</v>
      </c>
      <c r="M700" s="18">
        <v>0</v>
      </c>
      <c r="N700" s="20">
        <v>71706</v>
      </c>
    </row>
    <row r="701" spans="1:14" x14ac:dyDescent="0.2">
      <c r="A701" s="16" t="s">
        <v>30</v>
      </c>
      <c r="B701" s="17">
        <v>7</v>
      </c>
      <c r="C701" s="18">
        <v>0</v>
      </c>
      <c r="D701" s="19">
        <v>0</v>
      </c>
      <c r="E701" s="19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300000</v>
      </c>
      <c r="N701" s="20">
        <v>300000</v>
      </c>
    </row>
    <row r="702" spans="1:14" x14ac:dyDescent="0.2">
      <c r="A702" s="16" t="s">
        <v>20</v>
      </c>
      <c r="B702" s="17">
        <v>8</v>
      </c>
      <c r="C702" s="18">
        <v>0</v>
      </c>
      <c r="D702" s="19">
        <v>0</v>
      </c>
      <c r="E702" s="19">
        <v>0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8">
        <v>2541000</v>
      </c>
      <c r="N702" s="20">
        <v>2541000</v>
      </c>
    </row>
    <row r="703" spans="1:14" x14ac:dyDescent="0.2">
      <c r="A703" s="16" t="s">
        <v>21</v>
      </c>
      <c r="B703" s="17">
        <v>544</v>
      </c>
      <c r="C703" s="18">
        <v>0</v>
      </c>
      <c r="D703" s="19">
        <v>0</v>
      </c>
      <c r="E703" s="19">
        <v>0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8">
        <v>2059572</v>
      </c>
      <c r="N703" s="20">
        <v>2059572</v>
      </c>
    </row>
    <row r="704" spans="1:14" x14ac:dyDescent="0.2">
      <c r="A704" s="16" t="s">
        <v>23</v>
      </c>
      <c r="B704" s="17"/>
      <c r="C704" s="18">
        <v>0</v>
      </c>
      <c r="D704" s="19">
        <v>0</v>
      </c>
      <c r="E704" s="19">
        <v>3.62</v>
      </c>
      <c r="F704" s="18">
        <v>0</v>
      </c>
      <c r="G704" s="18">
        <v>1538645</v>
      </c>
      <c r="H704" s="18">
        <v>1538645</v>
      </c>
      <c r="I704" s="18">
        <v>0</v>
      </c>
      <c r="J704" s="18">
        <v>535448</v>
      </c>
      <c r="K704" s="18">
        <v>15386</v>
      </c>
      <c r="L704" s="18">
        <v>0</v>
      </c>
      <c r="M704" s="18">
        <v>0</v>
      </c>
      <c r="N704" s="20">
        <v>2074093</v>
      </c>
    </row>
    <row r="705" spans="1:14" x14ac:dyDescent="0.2">
      <c r="A705" s="16" t="s">
        <v>64</v>
      </c>
      <c r="B705" s="17"/>
      <c r="C705" s="18">
        <v>0</v>
      </c>
      <c r="D705" s="19">
        <v>34.129300000000001</v>
      </c>
      <c r="E705" s="19">
        <v>6.7611999999999997</v>
      </c>
      <c r="F705" s="18">
        <v>24262368</v>
      </c>
      <c r="G705" s="18">
        <v>2157598</v>
      </c>
      <c r="H705" s="18">
        <v>26419966</v>
      </c>
      <c r="I705" s="18">
        <v>0</v>
      </c>
      <c r="J705" s="18">
        <v>9194149</v>
      </c>
      <c r="K705" s="18">
        <v>264200</v>
      </c>
      <c r="L705" s="18">
        <v>266340</v>
      </c>
      <c r="M705" s="18">
        <v>0</v>
      </c>
      <c r="N705" s="20">
        <v>35880455</v>
      </c>
    </row>
    <row r="706" spans="1:14" x14ac:dyDescent="0.2">
      <c r="A706" s="16" t="s">
        <v>83</v>
      </c>
      <c r="B706" s="17"/>
      <c r="C706" s="18">
        <v>0</v>
      </c>
      <c r="D706" s="19">
        <v>0</v>
      </c>
      <c r="E706" s="19">
        <v>0</v>
      </c>
      <c r="F706" s="18">
        <v>36000</v>
      </c>
      <c r="G706" s="18">
        <v>0</v>
      </c>
      <c r="H706" s="18">
        <v>36000</v>
      </c>
      <c r="I706" s="18">
        <v>0</v>
      </c>
      <c r="J706" s="18">
        <v>12528</v>
      </c>
      <c r="K706" s="18">
        <v>360</v>
      </c>
      <c r="L706" s="18">
        <v>0</v>
      </c>
      <c r="M706" s="18">
        <v>0</v>
      </c>
      <c r="N706" s="20">
        <v>48528</v>
      </c>
    </row>
    <row r="707" spans="1:14" x14ac:dyDescent="0.2">
      <c r="A707" s="11" t="s">
        <v>24</v>
      </c>
      <c r="B707" s="12"/>
      <c r="C707" s="13">
        <f>SUM(C697:C706)</f>
        <v>0</v>
      </c>
      <c r="D707" s="14">
        <f>SUM(D697:D706)</f>
        <v>34.509300000000003</v>
      </c>
      <c r="E707" s="14">
        <f>SUM(E697:E706)</f>
        <v>10.3812</v>
      </c>
      <c r="F707" s="13">
        <f>SUM(F697:F706)</f>
        <v>24453003</v>
      </c>
      <c r="G707" s="13">
        <f>SUM(G697:G706)</f>
        <v>3696243</v>
      </c>
      <c r="H707" s="13">
        <f>SUM(H697:H706)</f>
        <v>28149246</v>
      </c>
      <c r="I707" s="13">
        <f>SUM(I697:I706)</f>
        <v>889792</v>
      </c>
      <c r="J707" s="13">
        <f>SUM(J697:J706)</f>
        <v>10096687</v>
      </c>
      <c r="K707" s="13">
        <f>SUM(K697:K706)</f>
        <v>281492</v>
      </c>
      <c r="L707" s="13">
        <f>SUM(L697:L706)</f>
        <v>266340</v>
      </c>
      <c r="M707" s="13">
        <f>SUM(M697:M706)</f>
        <v>4900572</v>
      </c>
      <c r="N707" s="15">
        <f>SUM(N697:N706)</f>
        <v>44302637</v>
      </c>
    </row>
    <row r="708" spans="1:14" x14ac:dyDescent="0.2">
      <c r="A708" s="11" t="s">
        <v>25</v>
      </c>
      <c r="B708" s="12"/>
      <c r="C708" s="13"/>
      <c r="D708" s="14"/>
      <c r="E708" s="14"/>
      <c r="F708" s="13"/>
      <c r="G708" s="13"/>
      <c r="H708" s="13"/>
      <c r="I708" s="13"/>
      <c r="J708" s="13"/>
      <c r="K708" s="13"/>
      <c r="L708" s="13"/>
      <c r="M708" s="13"/>
      <c r="N708" s="15"/>
    </row>
    <row r="709" spans="1:14" x14ac:dyDescent="0.2">
      <c r="A709" s="16" t="s">
        <v>176</v>
      </c>
      <c r="B709" s="17"/>
      <c r="C709" s="18">
        <v>400</v>
      </c>
      <c r="D709" s="19">
        <v>0</v>
      </c>
      <c r="E709" s="19">
        <v>5.9321999999999999</v>
      </c>
      <c r="F709" s="18">
        <v>0</v>
      </c>
      <c r="G709" s="18">
        <v>1823724</v>
      </c>
      <c r="H709" s="18">
        <v>1823724</v>
      </c>
      <c r="I709" s="18">
        <v>0</v>
      </c>
      <c r="J709" s="18">
        <v>634656</v>
      </c>
      <c r="K709" s="18">
        <v>18237</v>
      </c>
      <c r="L709" s="18">
        <v>24400</v>
      </c>
      <c r="M709" s="18">
        <v>0</v>
      </c>
      <c r="N709" s="20">
        <v>2482780</v>
      </c>
    </row>
    <row r="710" spans="1:14" x14ac:dyDescent="0.2">
      <c r="A710" s="11" t="s">
        <v>24</v>
      </c>
      <c r="B710" s="12"/>
      <c r="C710" s="13">
        <f>SUM(C709:C709)</f>
        <v>400</v>
      </c>
      <c r="D710" s="14">
        <f>SUM(D709:D709)</f>
        <v>0</v>
      </c>
      <c r="E710" s="14">
        <f>SUM(E709:E709)</f>
        <v>5.9321999999999999</v>
      </c>
      <c r="F710" s="13">
        <f>SUM(F709:F709)</f>
        <v>0</v>
      </c>
      <c r="G710" s="13">
        <f>SUM(G709:G709)</f>
        <v>1823724</v>
      </c>
      <c r="H710" s="13">
        <f>SUM(H709:H709)</f>
        <v>1823724</v>
      </c>
      <c r="I710" s="13">
        <f>SUM(I709:I709)</f>
        <v>0</v>
      </c>
      <c r="J710" s="13">
        <f>SUM(J709:J709)</f>
        <v>634656</v>
      </c>
      <c r="K710" s="13">
        <f>SUM(K709:K709)</f>
        <v>18237</v>
      </c>
      <c r="L710" s="13">
        <f>SUM(L709:L709)</f>
        <v>24400</v>
      </c>
      <c r="M710" s="13">
        <f>SUM(M709:M709)</f>
        <v>0</v>
      </c>
      <c r="N710" s="15">
        <f>SUM(N709:N709)</f>
        <v>2482780</v>
      </c>
    </row>
    <row r="711" spans="1:14" x14ac:dyDescent="0.2">
      <c r="A711" s="11" t="s">
        <v>179</v>
      </c>
      <c r="B711" s="12"/>
      <c r="C711" s="13"/>
      <c r="D711" s="14"/>
      <c r="E711" s="14"/>
      <c r="F711" s="13"/>
      <c r="G711" s="13"/>
      <c r="H711" s="13"/>
      <c r="I711" s="13"/>
      <c r="J711" s="13"/>
      <c r="K711" s="13"/>
      <c r="L711" s="13"/>
      <c r="M711" s="13"/>
      <c r="N711" s="15"/>
    </row>
    <row r="712" spans="1:14" x14ac:dyDescent="0.2">
      <c r="A712" s="16" t="s">
        <v>180</v>
      </c>
      <c r="B712" s="17"/>
      <c r="C712" s="18">
        <v>77</v>
      </c>
      <c r="D712" s="19">
        <v>4.8611000000000004</v>
      </c>
      <c r="E712" s="19">
        <v>2.5246</v>
      </c>
      <c r="F712" s="18">
        <v>2649552</v>
      </c>
      <c r="G712" s="18">
        <v>730841</v>
      </c>
      <c r="H712" s="18">
        <v>3380393</v>
      </c>
      <c r="I712" s="18">
        <v>0</v>
      </c>
      <c r="J712" s="18">
        <v>1176376</v>
      </c>
      <c r="K712" s="18">
        <v>33804</v>
      </c>
      <c r="L712" s="18">
        <v>36421</v>
      </c>
      <c r="M712" s="18">
        <v>0</v>
      </c>
      <c r="N712" s="20">
        <v>4593190</v>
      </c>
    </row>
    <row r="713" spans="1:14" x14ac:dyDescent="0.2">
      <c r="A713" s="16" t="s">
        <v>313</v>
      </c>
      <c r="B713" s="17"/>
      <c r="C713" s="18">
        <v>3</v>
      </c>
      <c r="D713" s="19">
        <v>0.12</v>
      </c>
      <c r="E713" s="19">
        <v>9.8400000000000001E-2</v>
      </c>
      <c r="F713" s="18">
        <v>65406</v>
      </c>
      <c r="G713" s="18">
        <v>28486</v>
      </c>
      <c r="H713" s="18">
        <v>93892</v>
      </c>
      <c r="I713" s="18">
        <v>0</v>
      </c>
      <c r="J713" s="18">
        <v>32674</v>
      </c>
      <c r="K713" s="18">
        <v>939</v>
      </c>
      <c r="L713" s="18">
        <v>1080</v>
      </c>
      <c r="M713" s="18">
        <v>0</v>
      </c>
      <c r="N713" s="20">
        <v>127646</v>
      </c>
    </row>
    <row r="714" spans="1:14" x14ac:dyDescent="0.2">
      <c r="A714" s="11" t="s">
        <v>24</v>
      </c>
      <c r="B714" s="12"/>
      <c r="C714" s="13">
        <f>SUM(C712:C713)</f>
        <v>80</v>
      </c>
      <c r="D714" s="14">
        <f>SUM(D712:D713)</f>
        <v>4.9811000000000005</v>
      </c>
      <c r="E714" s="14">
        <f>SUM(E712:E713)</f>
        <v>2.6229999999999998</v>
      </c>
      <c r="F714" s="13">
        <f>SUM(F712:F713)</f>
        <v>2714958</v>
      </c>
      <c r="G714" s="13">
        <f>SUM(G712:G713)</f>
        <v>759327</v>
      </c>
      <c r="H714" s="13">
        <f>SUM(H712:H713)</f>
        <v>3474285</v>
      </c>
      <c r="I714" s="13">
        <f>SUM(I712:I713)</f>
        <v>0</v>
      </c>
      <c r="J714" s="13">
        <f>SUM(J712:J713)</f>
        <v>1209050</v>
      </c>
      <c r="K714" s="13">
        <f>SUM(K712:K713)</f>
        <v>34743</v>
      </c>
      <c r="L714" s="13">
        <f>SUM(L712:L713)</f>
        <v>37501</v>
      </c>
      <c r="M714" s="13">
        <f>SUM(M712:M713)</f>
        <v>0</v>
      </c>
      <c r="N714" s="15">
        <f>SUM(N712:N713)</f>
        <v>4720836</v>
      </c>
    </row>
    <row r="715" spans="1:14" x14ac:dyDescent="0.2">
      <c r="A715" s="11" t="s">
        <v>277</v>
      </c>
      <c r="B715" s="12"/>
      <c r="C715" s="13"/>
      <c r="D715" s="14"/>
      <c r="E715" s="14"/>
      <c r="F715" s="13"/>
      <c r="G715" s="13"/>
      <c r="H715" s="13"/>
      <c r="I715" s="13"/>
      <c r="J715" s="13"/>
      <c r="K715" s="13"/>
      <c r="L715" s="13"/>
      <c r="M715" s="13"/>
      <c r="N715" s="15"/>
    </row>
    <row r="716" spans="1:14" x14ac:dyDescent="0.2">
      <c r="A716" s="16" t="s">
        <v>278</v>
      </c>
      <c r="B716" s="17"/>
      <c r="C716" s="18">
        <v>0</v>
      </c>
      <c r="D716" s="19">
        <v>8.3219999999999992</v>
      </c>
      <c r="E716" s="19">
        <v>0.99280000000000002</v>
      </c>
      <c r="F716" s="18">
        <v>5436894</v>
      </c>
      <c r="G716" s="18">
        <v>316820</v>
      </c>
      <c r="H716" s="18">
        <v>5753714</v>
      </c>
      <c r="I716" s="18">
        <v>0</v>
      </c>
      <c r="J716" s="18">
        <v>2002292</v>
      </c>
      <c r="K716" s="18">
        <v>57537</v>
      </c>
      <c r="L716" s="18">
        <v>47523</v>
      </c>
      <c r="M716" s="18">
        <v>0</v>
      </c>
      <c r="N716" s="20">
        <v>7803529</v>
      </c>
    </row>
    <row r="717" spans="1:14" x14ac:dyDescent="0.2">
      <c r="A717" s="11" t="s">
        <v>24</v>
      </c>
      <c r="B717" s="12"/>
      <c r="C717" s="13">
        <f>SUM(C716:C716)</f>
        <v>0</v>
      </c>
      <c r="D717" s="14">
        <f>SUM(D716:D716)</f>
        <v>8.3219999999999992</v>
      </c>
      <c r="E717" s="14">
        <f>SUM(E716:E716)</f>
        <v>0.99280000000000002</v>
      </c>
      <c r="F717" s="13">
        <f>SUM(F716:F716)</f>
        <v>5436894</v>
      </c>
      <c r="G717" s="13">
        <f>SUM(G716:G716)</f>
        <v>316820</v>
      </c>
      <c r="H717" s="13">
        <f>SUM(H716:H716)</f>
        <v>5753714</v>
      </c>
      <c r="I717" s="13">
        <f>SUM(I716:I716)</f>
        <v>0</v>
      </c>
      <c r="J717" s="13">
        <f>SUM(J716:J716)</f>
        <v>2002292</v>
      </c>
      <c r="K717" s="13">
        <f>SUM(K716:K716)</f>
        <v>57537</v>
      </c>
      <c r="L717" s="13">
        <f>SUM(L716:L716)</f>
        <v>47523</v>
      </c>
      <c r="M717" s="13">
        <f>SUM(M716:M716)</f>
        <v>0</v>
      </c>
      <c r="N717" s="15">
        <f>SUM(N716:N716)</f>
        <v>7803529</v>
      </c>
    </row>
    <row r="718" spans="1:14" x14ac:dyDescent="0.2">
      <c r="A718" s="6" t="s">
        <v>386</v>
      </c>
      <c r="B718" s="7"/>
      <c r="C718" s="8">
        <f>C707+C710+C714+C717</f>
        <v>480</v>
      </c>
      <c r="D718" s="9">
        <f>D707+D710+D714+D717</f>
        <v>47.812399999999997</v>
      </c>
      <c r="E718" s="9">
        <f>E707+E710+E714+E717</f>
        <v>19.929200000000002</v>
      </c>
      <c r="F718" s="8">
        <f>F707+F710+F714+F717</f>
        <v>32604855</v>
      </c>
      <c r="G718" s="8">
        <f>G707+G710+G714+G717</f>
        <v>6596114</v>
      </c>
      <c r="H718" s="8">
        <f>H707+H710+H714+H717</f>
        <v>39200969</v>
      </c>
      <c r="I718" s="8">
        <f>I707+I710+I714+I717</f>
        <v>889792</v>
      </c>
      <c r="J718" s="8">
        <f>J707+J710+J714+J717</f>
        <v>13942685</v>
      </c>
      <c r="K718" s="8">
        <f>K707+K710+K714+K717</f>
        <v>392009</v>
      </c>
      <c r="L718" s="8">
        <f>L707+L710+L714+L717</f>
        <v>375764</v>
      </c>
      <c r="M718" s="8">
        <f>M707+M710+M714+M717</f>
        <v>4900572</v>
      </c>
      <c r="N718" s="10">
        <f>N707+N710+N714+N717</f>
        <v>59309782</v>
      </c>
    </row>
    <row r="719" spans="1:14" x14ac:dyDescent="0.2">
      <c r="A719" s="16"/>
      <c r="B719" s="17"/>
      <c r="C719" s="18"/>
      <c r="D719" s="19"/>
      <c r="E719" s="19"/>
      <c r="F719" s="18"/>
      <c r="G719" s="18"/>
      <c r="H719" s="18"/>
      <c r="I719" s="18"/>
      <c r="J719" s="18"/>
      <c r="K719" s="18"/>
      <c r="L719" s="18"/>
      <c r="M719" s="18"/>
      <c r="N719" s="20"/>
    </row>
    <row r="720" spans="1:14" x14ac:dyDescent="0.2">
      <c r="A720" s="6" t="s">
        <v>387</v>
      </c>
      <c r="B720" s="7"/>
      <c r="C720" s="8"/>
      <c r="D720" s="9"/>
      <c r="E720" s="9"/>
      <c r="F720" s="8"/>
      <c r="G720" s="8"/>
      <c r="H720" s="8"/>
      <c r="I720" s="8"/>
      <c r="J720" s="8"/>
      <c r="K720" s="8"/>
      <c r="L720" s="8"/>
      <c r="M720" s="8"/>
      <c r="N720" s="10"/>
    </row>
    <row r="721" spans="1:14" x14ac:dyDescent="0.2">
      <c r="A721" s="6" t="s">
        <v>388</v>
      </c>
      <c r="B721" s="7" t="s">
        <v>6</v>
      </c>
      <c r="C721" s="8" t="s">
        <v>7</v>
      </c>
      <c r="D721" s="9" t="s">
        <v>8</v>
      </c>
      <c r="E721" s="9" t="s">
        <v>9</v>
      </c>
      <c r="F721" s="8" t="s">
        <v>10</v>
      </c>
      <c r="G721" s="8" t="s">
        <v>11</v>
      </c>
      <c r="H721" s="8" t="s">
        <v>12</v>
      </c>
      <c r="I721" s="8" t="s">
        <v>13</v>
      </c>
      <c r="J721" s="8" t="s">
        <v>14</v>
      </c>
      <c r="K721" s="8" t="s">
        <v>15</v>
      </c>
      <c r="L721" s="8" t="s">
        <v>16</v>
      </c>
      <c r="M721" s="8" t="s">
        <v>17</v>
      </c>
      <c r="N721" s="10" t="s">
        <v>18</v>
      </c>
    </row>
    <row r="722" spans="1:14" x14ac:dyDescent="0.2">
      <c r="A722" s="11" t="s">
        <v>273</v>
      </c>
      <c r="B722" s="12"/>
      <c r="C722" s="13"/>
      <c r="D722" s="14"/>
      <c r="E722" s="14"/>
      <c r="F722" s="13"/>
      <c r="G722" s="13"/>
      <c r="H722" s="13"/>
      <c r="I722" s="13"/>
      <c r="J722" s="13"/>
      <c r="K722" s="13"/>
      <c r="L722" s="13"/>
      <c r="M722" s="13"/>
      <c r="N722" s="15"/>
    </row>
    <row r="723" spans="1:14" x14ac:dyDescent="0.2">
      <c r="A723" s="16" t="s">
        <v>274</v>
      </c>
      <c r="B723" s="17"/>
      <c r="C723" s="18">
        <v>0</v>
      </c>
      <c r="D723" s="19">
        <v>0.37</v>
      </c>
      <c r="E723" s="19">
        <v>0</v>
      </c>
      <c r="F723" s="18">
        <v>125556</v>
      </c>
      <c r="G723" s="18">
        <v>0</v>
      </c>
      <c r="H723" s="18">
        <v>125556</v>
      </c>
      <c r="I723" s="18">
        <v>0</v>
      </c>
      <c r="J723" s="18">
        <v>43694</v>
      </c>
      <c r="K723" s="18">
        <v>1256</v>
      </c>
      <c r="L723" s="18">
        <v>0</v>
      </c>
      <c r="M723" s="18">
        <v>0</v>
      </c>
      <c r="N723" s="20">
        <v>169250</v>
      </c>
    </row>
    <row r="724" spans="1:14" x14ac:dyDescent="0.2">
      <c r="A724" s="16" t="s">
        <v>36</v>
      </c>
      <c r="B724" s="17"/>
      <c r="C724" s="18">
        <v>0</v>
      </c>
      <c r="D724" s="19">
        <v>-7.0000000000000007E-2</v>
      </c>
      <c r="E724" s="19">
        <v>0</v>
      </c>
      <c r="F724" s="18">
        <v>-35280</v>
      </c>
      <c r="G724" s="18">
        <v>0</v>
      </c>
      <c r="H724" s="18">
        <v>-35280</v>
      </c>
      <c r="I724" s="18">
        <v>0</v>
      </c>
      <c r="J724" s="18">
        <v>-12277</v>
      </c>
      <c r="K724" s="18">
        <v>-353</v>
      </c>
      <c r="L724" s="18">
        <v>0</v>
      </c>
      <c r="M724" s="18">
        <v>0</v>
      </c>
      <c r="N724" s="20">
        <v>-47557</v>
      </c>
    </row>
    <row r="725" spans="1:14" x14ac:dyDescent="0.2">
      <c r="A725" s="16" t="s">
        <v>168</v>
      </c>
      <c r="B725" s="17"/>
      <c r="C725" s="18">
        <v>0</v>
      </c>
      <c r="D725" s="19">
        <v>0</v>
      </c>
      <c r="E725" s="19">
        <v>0</v>
      </c>
      <c r="F725" s="18">
        <v>0</v>
      </c>
      <c r="G725" s="18">
        <v>0</v>
      </c>
      <c r="H725" s="18">
        <v>0</v>
      </c>
      <c r="I725" s="18">
        <v>178000</v>
      </c>
      <c r="J725" s="18">
        <v>60164</v>
      </c>
      <c r="K725" s="18">
        <v>0</v>
      </c>
      <c r="L725" s="18">
        <v>0</v>
      </c>
      <c r="M725" s="18">
        <v>0</v>
      </c>
      <c r="N725" s="20">
        <v>238164</v>
      </c>
    </row>
    <row r="726" spans="1:14" x14ac:dyDescent="0.2">
      <c r="A726" s="16" t="s">
        <v>37</v>
      </c>
      <c r="B726" s="17"/>
      <c r="C726" s="18">
        <v>0</v>
      </c>
      <c r="D726" s="19">
        <v>0</v>
      </c>
      <c r="E726" s="19">
        <v>0</v>
      </c>
      <c r="F726" s="18">
        <v>0</v>
      </c>
      <c r="G726" s="18">
        <v>0</v>
      </c>
      <c r="H726" s="18">
        <v>0</v>
      </c>
      <c r="I726" s="18">
        <v>35280</v>
      </c>
      <c r="J726" s="18">
        <v>11924</v>
      </c>
      <c r="K726" s="18">
        <v>0</v>
      </c>
      <c r="L726" s="18">
        <v>0</v>
      </c>
      <c r="M726" s="18">
        <v>0</v>
      </c>
      <c r="N726" s="20">
        <v>47204</v>
      </c>
    </row>
    <row r="727" spans="1:14" x14ac:dyDescent="0.2">
      <c r="A727" s="16" t="s">
        <v>20</v>
      </c>
      <c r="B727" s="17">
        <v>8</v>
      </c>
      <c r="C727" s="18">
        <v>0</v>
      </c>
      <c r="D727" s="19">
        <v>0</v>
      </c>
      <c r="E727" s="19">
        <v>0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18">
        <v>2167000</v>
      </c>
      <c r="N727" s="20">
        <v>2167000</v>
      </c>
    </row>
    <row r="728" spans="1:14" x14ac:dyDescent="0.2">
      <c r="A728" s="16" t="s">
        <v>21</v>
      </c>
      <c r="B728" s="17">
        <v>544</v>
      </c>
      <c r="C728" s="18">
        <v>0</v>
      </c>
      <c r="D728" s="19">
        <v>0</v>
      </c>
      <c r="E728" s="19">
        <v>0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18">
        <v>1580810</v>
      </c>
      <c r="N728" s="20">
        <v>1580810</v>
      </c>
    </row>
    <row r="729" spans="1:14" x14ac:dyDescent="0.2">
      <c r="A729" s="16" t="s">
        <v>276</v>
      </c>
      <c r="B729" s="17"/>
      <c r="C729" s="18">
        <v>0</v>
      </c>
      <c r="D729" s="19">
        <v>0</v>
      </c>
      <c r="E729" s="19">
        <v>0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-169250</v>
      </c>
      <c r="M729" s="18">
        <v>0</v>
      </c>
      <c r="N729" s="20">
        <v>-169250</v>
      </c>
    </row>
    <row r="730" spans="1:14" x14ac:dyDescent="0.2">
      <c r="A730" s="16" t="s">
        <v>23</v>
      </c>
      <c r="B730" s="17"/>
      <c r="C730" s="18">
        <v>0</v>
      </c>
      <c r="D730" s="19">
        <v>0</v>
      </c>
      <c r="E730" s="19">
        <v>2.37</v>
      </c>
      <c r="F730" s="18">
        <v>0</v>
      </c>
      <c r="G730" s="18">
        <v>1007345</v>
      </c>
      <c r="H730" s="18">
        <v>1007345</v>
      </c>
      <c r="I730" s="18">
        <v>0</v>
      </c>
      <c r="J730" s="18">
        <v>350556</v>
      </c>
      <c r="K730" s="18">
        <v>10073</v>
      </c>
      <c r="L730" s="18">
        <v>0</v>
      </c>
      <c r="M730" s="18">
        <v>0</v>
      </c>
      <c r="N730" s="20">
        <v>1357901</v>
      </c>
    </row>
    <row r="731" spans="1:14" x14ac:dyDescent="0.2">
      <c r="A731" s="16" t="s">
        <v>64</v>
      </c>
      <c r="B731" s="17"/>
      <c r="C731" s="18">
        <v>0</v>
      </c>
      <c r="D731" s="19">
        <v>19.494</v>
      </c>
      <c r="E731" s="19">
        <v>5.5994999999999999</v>
      </c>
      <c r="F731" s="18">
        <v>13664168</v>
      </c>
      <c r="G731" s="18">
        <v>1786891</v>
      </c>
      <c r="H731" s="18">
        <v>15451059</v>
      </c>
      <c r="I731" s="18">
        <v>0</v>
      </c>
      <c r="J731" s="18">
        <v>5376969</v>
      </c>
      <c r="K731" s="18">
        <v>154511</v>
      </c>
      <c r="L731" s="18">
        <v>710870</v>
      </c>
      <c r="M731" s="18">
        <v>0</v>
      </c>
      <c r="N731" s="20">
        <v>21538898</v>
      </c>
    </row>
    <row r="732" spans="1:14" x14ac:dyDescent="0.2">
      <c r="A732" s="16" t="s">
        <v>83</v>
      </c>
      <c r="B732" s="17"/>
      <c r="C732" s="18">
        <v>0</v>
      </c>
      <c r="D732" s="19">
        <v>0</v>
      </c>
      <c r="E732" s="19">
        <v>0</v>
      </c>
      <c r="F732" s="18">
        <v>48000</v>
      </c>
      <c r="G732" s="18">
        <v>0</v>
      </c>
      <c r="H732" s="18">
        <v>48000</v>
      </c>
      <c r="I732" s="18">
        <v>0</v>
      </c>
      <c r="J732" s="18">
        <v>16704</v>
      </c>
      <c r="K732" s="18">
        <v>480</v>
      </c>
      <c r="L732" s="18">
        <v>4500</v>
      </c>
      <c r="M732" s="18">
        <v>0</v>
      </c>
      <c r="N732" s="20">
        <v>69204</v>
      </c>
    </row>
    <row r="733" spans="1:14" x14ac:dyDescent="0.2">
      <c r="A733" s="11" t="s">
        <v>24</v>
      </c>
      <c r="B733" s="12"/>
      <c r="C733" s="13">
        <f>SUM(C723:C732)</f>
        <v>0</v>
      </c>
      <c r="D733" s="14">
        <f>SUM(D723:D732)</f>
        <v>19.794</v>
      </c>
      <c r="E733" s="14">
        <f>SUM(E723:E732)</f>
        <v>7.9695</v>
      </c>
      <c r="F733" s="13">
        <f>SUM(F723:F732)</f>
        <v>13802444</v>
      </c>
      <c r="G733" s="13">
        <f>SUM(G723:G732)</f>
        <v>2794236</v>
      </c>
      <c r="H733" s="13">
        <f>SUM(H723:H732)</f>
        <v>16596680</v>
      </c>
      <c r="I733" s="13">
        <f>SUM(I723:I732)</f>
        <v>213280</v>
      </c>
      <c r="J733" s="13">
        <f>SUM(J723:J732)</f>
        <v>5847734</v>
      </c>
      <c r="K733" s="13">
        <f>SUM(K723:K732)</f>
        <v>165967</v>
      </c>
      <c r="L733" s="13">
        <f>SUM(L723:L732)</f>
        <v>546120</v>
      </c>
      <c r="M733" s="13">
        <f>SUM(M723:M732)</f>
        <v>3747810</v>
      </c>
      <c r="N733" s="15">
        <f>SUM(N723:N732)</f>
        <v>26951624</v>
      </c>
    </row>
    <row r="734" spans="1:14" x14ac:dyDescent="0.2">
      <c r="A734" s="11" t="s">
        <v>25</v>
      </c>
      <c r="B734" s="12"/>
      <c r="C734" s="13"/>
      <c r="D734" s="14"/>
      <c r="E734" s="14"/>
      <c r="F734" s="13"/>
      <c r="G734" s="13"/>
      <c r="H734" s="13"/>
      <c r="I734" s="13"/>
      <c r="J734" s="13"/>
      <c r="K734" s="13"/>
      <c r="L734" s="13"/>
      <c r="M734" s="13"/>
      <c r="N734" s="15"/>
    </row>
    <row r="735" spans="1:14" x14ac:dyDescent="0.2">
      <c r="A735" s="16" t="s">
        <v>323</v>
      </c>
      <c r="B735" s="17"/>
      <c r="C735" s="18">
        <v>36</v>
      </c>
      <c r="D735" s="19">
        <v>0</v>
      </c>
      <c r="E735" s="19">
        <v>0.86539999999999995</v>
      </c>
      <c r="F735" s="18">
        <v>0</v>
      </c>
      <c r="G735" s="18">
        <v>266048</v>
      </c>
      <c r="H735" s="18">
        <v>266048</v>
      </c>
      <c r="I735" s="18">
        <v>0</v>
      </c>
      <c r="J735" s="18">
        <v>92584</v>
      </c>
      <c r="K735" s="18">
        <v>2660</v>
      </c>
      <c r="L735" s="18">
        <v>2160</v>
      </c>
      <c r="M735" s="18">
        <v>0</v>
      </c>
      <c r="N735" s="20">
        <v>360792</v>
      </c>
    </row>
    <row r="736" spans="1:14" x14ac:dyDescent="0.2">
      <c r="A736" s="16" t="s">
        <v>26</v>
      </c>
      <c r="B736" s="17"/>
      <c r="C736" s="18">
        <v>36</v>
      </c>
      <c r="D736" s="19">
        <v>0</v>
      </c>
      <c r="E736" s="19">
        <v>0.42620000000000002</v>
      </c>
      <c r="F736" s="18">
        <v>0</v>
      </c>
      <c r="G736" s="18">
        <v>131026</v>
      </c>
      <c r="H736" s="18">
        <v>131026</v>
      </c>
      <c r="I736" s="18">
        <v>0</v>
      </c>
      <c r="J736" s="18">
        <v>45596</v>
      </c>
      <c r="K736" s="18">
        <v>1310</v>
      </c>
      <c r="L736" s="18">
        <v>900</v>
      </c>
      <c r="M736" s="18">
        <v>0</v>
      </c>
      <c r="N736" s="20">
        <v>177522</v>
      </c>
    </row>
    <row r="737" spans="1:14" x14ac:dyDescent="0.2">
      <c r="A737" s="16" t="s">
        <v>175</v>
      </c>
      <c r="B737" s="17"/>
      <c r="C737" s="18">
        <v>183</v>
      </c>
      <c r="D737" s="19">
        <v>0</v>
      </c>
      <c r="E737" s="19">
        <v>2.1505999999999998</v>
      </c>
      <c r="F737" s="18">
        <v>0</v>
      </c>
      <c r="G737" s="18">
        <v>661155</v>
      </c>
      <c r="H737" s="18">
        <v>661155</v>
      </c>
      <c r="I737" s="18">
        <v>0</v>
      </c>
      <c r="J737" s="18">
        <v>230082</v>
      </c>
      <c r="K737" s="18">
        <v>6612</v>
      </c>
      <c r="L737" s="18">
        <v>7503</v>
      </c>
      <c r="M737" s="18">
        <v>0</v>
      </c>
      <c r="N737" s="20">
        <v>898740</v>
      </c>
    </row>
    <row r="738" spans="1:14" x14ac:dyDescent="0.2">
      <c r="A738" s="16" t="s">
        <v>65</v>
      </c>
      <c r="B738" s="17"/>
      <c r="C738" s="18">
        <v>164</v>
      </c>
      <c r="D738" s="19">
        <v>0</v>
      </c>
      <c r="E738" s="19">
        <v>0.97219999999999995</v>
      </c>
      <c r="F738" s="18">
        <v>0</v>
      </c>
      <c r="G738" s="18">
        <v>298882</v>
      </c>
      <c r="H738" s="18">
        <v>298882</v>
      </c>
      <c r="I738" s="18">
        <v>0</v>
      </c>
      <c r="J738" s="18">
        <v>104011</v>
      </c>
      <c r="K738" s="18">
        <v>2989</v>
      </c>
      <c r="L738" s="18">
        <v>3280</v>
      </c>
      <c r="M738" s="18">
        <v>0</v>
      </c>
      <c r="N738" s="20">
        <v>406173</v>
      </c>
    </row>
    <row r="739" spans="1:14" x14ac:dyDescent="0.2">
      <c r="A739" s="16" t="s">
        <v>176</v>
      </c>
      <c r="B739" s="17"/>
      <c r="C739" s="18">
        <v>381</v>
      </c>
      <c r="D739" s="19">
        <v>0</v>
      </c>
      <c r="E739" s="19">
        <v>5.7100999999999997</v>
      </c>
      <c r="F739" s="18">
        <v>0</v>
      </c>
      <c r="G739" s="18">
        <v>1755445</v>
      </c>
      <c r="H739" s="18">
        <v>1755445</v>
      </c>
      <c r="I739" s="18">
        <v>0</v>
      </c>
      <c r="J739" s="18">
        <v>610894</v>
      </c>
      <c r="K739" s="18">
        <v>17554</v>
      </c>
      <c r="L739" s="18">
        <v>23241</v>
      </c>
      <c r="M739" s="18">
        <v>0</v>
      </c>
      <c r="N739" s="20">
        <v>2389580</v>
      </c>
    </row>
    <row r="740" spans="1:14" x14ac:dyDescent="0.2">
      <c r="A740" s="16" t="s">
        <v>177</v>
      </c>
      <c r="B740" s="17"/>
      <c r="C740" s="18">
        <v>17</v>
      </c>
      <c r="D740" s="19">
        <v>0</v>
      </c>
      <c r="E740" s="19">
        <v>0.31819999999999998</v>
      </c>
      <c r="F740" s="18">
        <v>0</v>
      </c>
      <c r="G740" s="18">
        <v>97824</v>
      </c>
      <c r="H740" s="18">
        <v>97824</v>
      </c>
      <c r="I740" s="18">
        <v>0</v>
      </c>
      <c r="J740" s="18">
        <v>34042</v>
      </c>
      <c r="K740" s="18">
        <v>978</v>
      </c>
      <c r="L740" s="18">
        <v>697</v>
      </c>
      <c r="M740" s="18">
        <v>0</v>
      </c>
      <c r="N740" s="20">
        <v>132563</v>
      </c>
    </row>
    <row r="741" spans="1:14" x14ac:dyDescent="0.2">
      <c r="A741" s="16" t="s">
        <v>66</v>
      </c>
      <c r="B741" s="17"/>
      <c r="C741" s="18">
        <v>17</v>
      </c>
      <c r="D741" s="19">
        <v>0</v>
      </c>
      <c r="E741" s="19">
        <v>0.15670000000000001</v>
      </c>
      <c r="F741" s="18">
        <v>0</v>
      </c>
      <c r="G741" s="18">
        <v>48174</v>
      </c>
      <c r="H741" s="18">
        <v>48174</v>
      </c>
      <c r="I741" s="18">
        <v>0</v>
      </c>
      <c r="J741" s="18">
        <v>16765</v>
      </c>
      <c r="K741" s="18">
        <v>482</v>
      </c>
      <c r="L741" s="18">
        <v>340</v>
      </c>
      <c r="M741" s="18">
        <v>0</v>
      </c>
      <c r="N741" s="20">
        <v>65279</v>
      </c>
    </row>
    <row r="742" spans="1:14" x14ac:dyDescent="0.2">
      <c r="A742" s="11" t="s">
        <v>24</v>
      </c>
      <c r="B742" s="12"/>
      <c r="C742" s="13">
        <f>SUM(C735:C741)</f>
        <v>834</v>
      </c>
      <c r="D742" s="14">
        <f>SUM(D735:D741)</f>
        <v>0</v>
      </c>
      <c r="E742" s="14">
        <f>SUM(E735:E741)</f>
        <v>10.599399999999999</v>
      </c>
      <c r="F742" s="13">
        <f>SUM(F735:F741)</f>
        <v>0</v>
      </c>
      <c r="G742" s="13">
        <f>SUM(G735:G741)</f>
        <v>3258554</v>
      </c>
      <c r="H742" s="13">
        <f>SUM(H735:H741)</f>
        <v>3258554</v>
      </c>
      <c r="I742" s="13">
        <f>SUM(I735:I741)</f>
        <v>0</v>
      </c>
      <c r="J742" s="13">
        <f>SUM(J735:J741)</f>
        <v>1133974</v>
      </c>
      <c r="K742" s="13">
        <f>SUM(K735:K741)</f>
        <v>32585</v>
      </c>
      <c r="L742" s="13">
        <f>SUM(L735:L741)</f>
        <v>38121</v>
      </c>
      <c r="M742" s="13">
        <f>SUM(M735:M741)</f>
        <v>0</v>
      </c>
      <c r="N742" s="15">
        <f>SUM(N735:N741)</f>
        <v>4430649</v>
      </c>
    </row>
    <row r="743" spans="1:14" x14ac:dyDescent="0.2">
      <c r="A743" s="6" t="s">
        <v>389</v>
      </c>
      <c r="B743" s="7"/>
      <c r="C743" s="8">
        <f>C733+C742</f>
        <v>834</v>
      </c>
      <c r="D743" s="9">
        <f>D733+D742</f>
        <v>19.794</v>
      </c>
      <c r="E743" s="9">
        <f>E733+E742</f>
        <v>18.568899999999999</v>
      </c>
      <c r="F743" s="8">
        <f>F733+F742</f>
        <v>13802444</v>
      </c>
      <c r="G743" s="8">
        <f>G733+G742</f>
        <v>6052790</v>
      </c>
      <c r="H743" s="8">
        <f>H733+H742</f>
        <v>19855234</v>
      </c>
      <c r="I743" s="8">
        <f>I733+I742</f>
        <v>213280</v>
      </c>
      <c r="J743" s="8">
        <f>J733+J742</f>
        <v>6981708</v>
      </c>
      <c r="K743" s="8">
        <f>K733+K742</f>
        <v>198552</v>
      </c>
      <c r="L743" s="8">
        <f>L733+L742</f>
        <v>584241</v>
      </c>
      <c r="M743" s="8">
        <f>M733+M742</f>
        <v>3747810</v>
      </c>
      <c r="N743" s="10">
        <f>N733+N742</f>
        <v>31382273</v>
      </c>
    </row>
    <row r="744" spans="1:14" x14ac:dyDescent="0.2">
      <c r="A744" s="16"/>
      <c r="B744" s="17"/>
      <c r="C744" s="18"/>
      <c r="D744" s="19"/>
      <c r="E744" s="19"/>
      <c r="F744" s="18"/>
      <c r="G744" s="18"/>
      <c r="H744" s="18"/>
      <c r="I744" s="18"/>
      <c r="J744" s="18"/>
      <c r="K744" s="18"/>
      <c r="L744" s="18"/>
      <c r="M744" s="18"/>
      <c r="N744" s="20"/>
    </row>
    <row r="745" spans="1:14" x14ac:dyDescent="0.2">
      <c r="A745" s="6" t="s">
        <v>390</v>
      </c>
      <c r="B745" s="7"/>
      <c r="C745" s="8"/>
      <c r="D745" s="9"/>
      <c r="E745" s="9"/>
      <c r="F745" s="8"/>
      <c r="G745" s="8"/>
      <c r="H745" s="8"/>
      <c r="I745" s="8"/>
      <c r="J745" s="8"/>
      <c r="K745" s="8"/>
      <c r="L745" s="8"/>
      <c r="M745" s="8"/>
      <c r="N745" s="10"/>
    </row>
    <row r="746" spans="1:14" x14ac:dyDescent="0.2">
      <c r="A746" s="6" t="s">
        <v>391</v>
      </c>
      <c r="B746" s="7" t="s">
        <v>6</v>
      </c>
      <c r="C746" s="8" t="s">
        <v>7</v>
      </c>
      <c r="D746" s="9" t="s">
        <v>8</v>
      </c>
      <c r="E746" s="9" t="s">
        <v>9</v>
      </c>
      <c r="F746" s="8" t="s">
        <v>10</v>
      </c>
      <c r="G746" s="8" t="s">
        <v>11</v>
      </c>
      <c r="H746" s="8" t="s">
        <v>12</v>
      </c>
      <c r="I746" s="8" t="s">
        <v>13</v>
      </c>
      <c r="J746" s="8" t="s">
        <v>14</v>
      </c>
      <c r="K746" s="8" t="s">
        <v>15</v>
      </c>
      <c r="L746" s="8" t="s">
        <v>16</v>
      </c>
      <c r="M746" s="8" t="s">
        <v>17</v>
      </c>
      <c r="N746" s="10" t="s">
        <v>18</v>
      </c>
    </row>
    <row r="747" spans="1:14" x14ac:dyDescent="0.2">
      <c r="A747" s="11" t="s">
        <v>273</v>
      </c>
      <c r="B747" s="12"/>
      <c r="C747" s="13"/>
      <c r="D747" s="14"/>
      <c r="E747" s="14"/>
      <c r="F747" s="13"/>
      <c r="G747" s="13"/>
      <c r="H747" s="13"/>
      <c r="I747" s="13"/>
      <c r="J747" s="13"/>
      <c r="K747" s="13"/>
      <c r="L747" s="13"/>
      <c r="M747" s="13"/>
      <c r="N747" s="15"/>
    </row>
    <row r="748" spans="1:14" x14ac:dyDescent="0.2">
      <c r="A748" s="16" t="s">
        <v>36</v>
      </c>
      <c r="B748" s="17"/>
      <c r="C748" s="18">
        <v>0</v>
      </c>
      <c r="D748" s="19">
        <v>-0.06</v>
      </c>
      <c r="E748" s="19">
        <v>0</v>
      </c>
      <c r="F748" s="18">
        <v>-75600</v>
      </c>
      <c r="G748" s="18">
        <v>0</v>
      </c>
      <c r="H748" s="18">
        <v>-75600</v>
      </c>
      <c r="I748" s="18">
        <v>0</v>
      </c>
      <c r="J748" s="18">
        <v>-26309</v>
      </c>
      <c r="K748" s="18">
        <v>-756</v>
      </c>
      <c r="L748" s="18">
        <v>0</v>
      </c>
      <c r="M748" s="18">
        <v>0</v>
      </c>
      <c r="N748" s="20">
        <v>-101909</v>
      </c>
    </row>
    <row r="749" spans="1:14" x14ac:dyDescent="0.2">
      <c r="A749" s="16" t="s">
        <v>37</v>
      </c>
      <c r="B749" s="17"/>
      <c r="C749" s="18">
        <v>0</v>
      </c>
      <c r="D749" s="19">
        <v>0</v>
      </c>
      <c r="E749" s="19">
        <v>0</v>
      </c>
      <c r="F749" s="18">
        <v>0</v>
      </c>
      <c r="G749" s="18">
        <v>0</v>
      </c>
      <c r="H749" s="18">
        <v>0</v>
      </c>
      <c r="I749" s="18">
        <v>75600</v>
      </c>
      <c r="J749" s="18">
        <v>25553</v>
      </c>
      <c r="K749" s="18">
        <v>0</v>
      </c>
      <c r="L749" s="18">
        <v>0</v>
      </c>
      <c r="M749" s="18">
        <v>0</v>
      </c>
      <c r="N749" s="20">
        <v>101153</v>
      </c>
    </row>
    <row r="750" spans="1:14" x14ac:dyDescent="0.2">
      <c r="A750" s="16" t="s">
        <v>30</v>
      </c>
      <c r="B750" s="17">
        <v>7</v>
      </c>
      <c r="C750" s="18">
        <v>0</v>
      </c>
      <c r="D750" s="19">
        <v>0</v>
      </c>
      <c r="E750" s="19">
        <v>0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7040</v>
      </c>
      <c r="N750" s="20">
        <v>7040</v>
      </c>
    </row>
    <row r="751" spans="1:14" x14ac:dyDescent="0.2">
      <c r="A751" s="16" t="s">
        <v>20</v>
      </c>
      <c r="B751" s="17">
        <v>8</v>
      </c>
      <c r="C751" s="18">
        <v>0</v>
      </c>
      <c r="D751" s="19">
        <v>0</v>
      </c>
      <c r="E751" s="19">
        <v>0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18">
        <v>1798000</v>
      </c>
      <c r="N751" s="20">
        <v>1798000</v>
      </c>
    </row>
    <row r="752" spans="1:14" x14ac:dyDescent="0.2">
      <c r="A752" s="16" t="s">
        <v>21</v>
      </c>
      <c r="B752" s="17">
        <v>544</v>
      </c>
      <c r="C752" s="18">
        <v>0</v>
      </c>
      <c r="D752" s="19">
        <v>0</v>
      </c>
      <c r="E752" s="19">
        <v>0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1404695</v>
      </c>
      <c r="N752" s="20">
        <v>1404695</v>
      </c>
    </row>
    <row r="753" spans="1:14" x14ac:dyDescent="0.2">
      <c r="A753" s="16" t="s">
        <v>23</v>
      </c>
      <c r="B753" s="17"/>
      <c r="C753" s="18">
        <v>0</v>
      </c>
      <c r="D753" s="19">
        <v>0</v>
      </c>
      <c r="E753" s="19">
        <v>2.2200000000000002</v>
      </c>
      <c r="F753" s="18">
        <v>0</v>
      </c>
      <c r="G753" s="18">
        <v>943589</v>
      </c>
      <c r="H753" s="18">
        <v>943589</v>
      </c>
      <c r="I753" s="18">
        <v>0</v>
      </c>
      <c r="J753" s="18">
        <v>328369</v>
      </c>
      <c r="K753" s="18">
        <v>9436</v>
      </c>
      <c r="L753" s="18">
        <v>0</v>
      </c>
      <c r="M753" s="18">
        <v>0</v>
      </c>
      <c r="N753" s="20">
        <v>1271958</v>
      </c>
    </row>
    <row r="754" spans="1:14" x14ac:dyDescent="0.2">
      <c r="A754" s="16" t="s">
        <v>64</v>
      </c>
      <c r="B754" s="17"/>
      <c r="C754" s="18">
        <v>0</v>
      </c>
      <c r="D754" s="19">
        <v>15.239000000000001</v>
      </c>
      <c r="E754" s="19">
        <v>2.16</v>
      </c>
      <c r="F754" s="18">
        <v>11199281</v>
      </c>
      <c r="G754" s="18">
        <v>689289</v>
      </c>
      <c r="H754" s="18">
        <v>11888570</v>
      </c>
      <c r="I754" s="18">
        <v>0</v>
      </c>
      <c r="J754" s="18">
        <v>4137223</v>
      </c>
      <c r="K754" s="18">
        <v>118886</v>
      </c>
      <c r="L754" s="18">
        <v>149730</v>
      </c>
      <c r="M754" s="18">
        <v>0</v>
      </c>
      <c r="N754" s="20">
        <v>16175523</v>
      </c>
    </row>
    <row r="755" spans="1:14" x14ac:dyDescent="0.2">
      <c r="A755" s="16" t="s">
        <v>83</v>
      </c>
      <c r="B755" s="17"/>
      <c r="C755" s="18">
        <v>0</v>
      </c>
      <c r="D755" s="19">
        <v>0</v>
      </c>
      <c r="E755" s="19">
        <v>0</v>
      </c>
      <c r="F755" s="18">
        <v>24000</v>
      </c>
      <c r="G755" s="18">
        <v>0</v>
      </c>
      <c r="H755" s="18">
        <v>24000</v>
      </c>
      <c r="I755" s="18">
        <v>0</v>
      </c>
      <c r="J755" s="18">
        <v>8352</v>
      </c>
      <c r="K755" s="18">
        <v>240</v>
      </c>
      <c r="L755" s="18">
        <v>4500</v>
      </c>
      <c r="M755" s="18">
        <v>0</v>
      </c>
      <c r="N755" s="20">
        <v>36852</v>
      </c>
    </row>
    <row r="756" spans="1:14" x14ac:dyDescent="0.2">
      <c r="A756" s="11" t="s">
        <v>24</v>
      </c>
      <c r="B756" s="12"/>
      <c r="C756" s="13">
        <f>SUM(C748:C755)</f>
        <v>0</v>
      </c>
      <c r="D756" s="14">
        <f>SUM(D748:D755)</f>
        <v>15.179</v>
      </c>
      <c r="E756" s="14">
        <f>SUM(E748:E755)</f>
        <v>4.3800000000000008</v>
      </c>
      <c r="F756" s="13">
        <f>SUM(F748:F755)</f>
        <v>11147681</v>
      </c>
      <c r="G756" s="13">
        <f>SUM(G748:G755)</f>
        <v>1632878</v>
      </c>
      <c r="H756" s="13">
        <f>SUM(H748:H755)</f>
        <v>12780559</v>
      </c>
      <c r="I756" s="13">
        <f>SUM(I748:I755)</f>
        <v>75600</v>
      </c>
      <c r="J756" s="13">
        <f>SUM(J748:J755)</f>
        <v>4473188</v>
      </c>
      <c r="K756" s="13">
        <f>SUM(K748:K755)</f>
        <v>127806</v>
      </c>
      <c r="L756" s="13">
        <f>SUM(L748:L755)</f>
        <v>154230</v>
      </c>
      <c r="M756" s="13">
        <f>SUM(M748:M755)</f>
        <v>3209735</v>
      </c>
      <c r="N756" s="15">
        <f>SUM(N748:N755)</f>
        <v>20693312</v>
      </c>
    </row>
    <row r="757" spans="1:14" x14ac:dyDescent="0.2">
      <c r="A757" s="6" t="s">
        <v>392</v>
      </c>
      <c r="B757" s="7"/>
      <c r="C757" s="8">
        <f>C756</f>
        <v>0</v>
      </c>
      <c r="D757" s="9">
        <f>D756</f>
        <v>15.179</v>
      </c>
      <c r="E757" s="9">
        <f>E756</f>
        <v>4.3800000000000008</v>
      </c>
      <c r="F757" s="8">
        <f>F756</f>
        <v>11147681</v>
      </c>
      <c r="G757" s="8">
        <f>G756</f>
        <v>1632878</v>
      </c>
      <c r="H757" s="8">
        <f>H756</f>
        <v>12780559</v>
      </c>
      <c r="I757" s="8">
        <f>I756</f>
        <v>75600</v>
      </c>
      <c r="J757" s="8">
        <f>J756</f>
        <v>4473188</v>
      </c>
      <c r="K757" s="8">
        <f>K756</f>
        <v>127806</v>
      </c>
      <c r="L757" s="8">
        <f>L756</f>
        <v>154230</v>
      </c>
      <c r="M757" s="8">
        <f>M756</f>
        <v>3209735</v>
      </c>
      <c r="N757" s="10">
        <f>N756</f>
        <v>20693312</v>
      </c>
    </row>
    <row r="758" spans="1:14" x14ac:dyDescent="0.2">
      <c r="A758" s="16"/>
      <c r="B758" s="17"/>
      <c r="C758" s="18"/>
      <c r="D758" s="19"/>
      <c r="E758" s="19"/>
      <c r="F758" s="18"/>
      <c r="G758" s="18"/>
      <c r="H758" s="18"/>
      <c r="I758" s="18"/>
      <c r="J758" s="18"/>
      <c r="K758" s="18"/>
      <c r="L758" s="18"/>
      <c r="M758" s="18"/>
      <c r="N758" s="20"/>
    </row>
    <row r="759" spans="1:14" x14ac:dyDescent="0.2">
      <c r="A759" s="6" t="s">
        <v>393</v>
      </c>
      <c r="B759" s="7"/>
      <c r="C759" s="8"/>
      <c r="D759" s="9"/>
      <c r="E759" s="9"/>
      <c r="F759" s="8"/>
      <c r="G759" s="8"/>
      <c r="H759" s="8"/>
      <c r="I759" s="8"/>
      <c r="J759" s="8"/>
      <c r="K759" s="8"/>
      <c r="L759" s="8"/>
      <c r="M759" s="8"/>
      <c r="N759" s="10"/>
    </row>
    <row r="760" spans="1:14" x14ac:dyDescent="0.2">
      <c r="A760" s="6" t="s">
        <v>394</v>
      </c>
      <c r="B760" s="7" t="s">
        <v>6</v>
      </c>
      <c r="C760" s="8" t="s">
        <v>7</v>
      </c>
      <c r="D760" s="9" t="s">
        <v>8</v>
      </c>
      <c r="E760" s="9" t="s">
        <v>9</v>
      </c>
      <c r="F760" s="8" t="s">
        <v>10</v>
      </c>
      <c r="G760" s="8" t="s">
        <v>11</v>
      </c>
      <c r="H760" s="8" t="s">
        <v>12</v>
      </c>
      <c r="I760" s="8" t="s">
        <v>13</v>
      </c>
      <c r="J760" s="8" t="s">
        <v>14</v>
      </c>
      <c r="K760" s="8" t="s">
        <v>15</v>
      </c>
      <c r="L760" s="8" t="s">
        <v>16</v>
      </c>
      <c r="M760" s="8" t="s">
        <v>17</v>
      </c>
      <c r="N760" s="10" t="s">
        <v>18</v>
      </c>
    </row>
    <row r="761" spans="1:14" x14ac:dyDescent="0.2">
      <c r="A761" s="11" t="s">
        <v>273</v>
      </c>
      <c r="B761" s="12"/>
      <c r="C761" s="13"/>
      <c r="D761" s="14"/>
      <c r="E761" s="14"/>
      <c r="F761" s="13"/>
      <c r="G761" s="13"/>
      <c r="H761" s="13"/>
      <c r="I761" s="13"/>
      <c r="J761" s="13"/>
      <c r="K761" s="13"/>
      <c r="L761" s="13"/>
      <c r="M761" s="13"/>
      <c r="N761" s="15"/>
    </row>
    <row r="762" spans="1:14" x14ac:dyDescent="0.2">
      <c r="A762" s="16" t="s">
        <v>87</v>
      </c>
      <c r="B762" s="17"/>
      <c r="C762" s="18">
        <v>0</v>
      </c>
      <c r="D762" s="19">
        <v>1.8889</v>
      </c>
      <c r="E762" s="19">
        <v>0</v>
      </c>
      <c r="F762" s="18">
        <v>561999</v>
      </c>
      <c r="G762" s="18">
        <v>0</v>
      </c>
      <c r="H762" s="18">
        <v>561999</v>
      </c>
      <c r="I762" s="18">
        <v>0</v>
      </c>
      <c r="J762" s="18">
        <v>195576</v>
      </c>
      <c r="K762" s="18">
        <v>5620</v>
      </c>
      <c r="L762" s="18">
        <v>0</v>
      </c>
      <c r="M762" s="18">
        <v>0</v>
      </c>
      <c r="N762" s="20">
        <v>757575</v>
      </c>
    </row>
    <row r="763" spans="1:14" x14ac:dyDescent="0.2">
      <c r="A763" s="16" t="s">
        <v>36</v>
      </c>
      <c r="B763" s="17"/>
      <c r="C763" s="18">
        <v>0</v>
      </c>
      <c r="D763" s="19">
        <v>-0.17</v>
      </c>
      <c r="E763" s="19">
        <v>0</v>
      </c>
      <c r="F763" s="18">
        <v>-84000</v>
      </c>
      <c r="G763" s="18">
        <v>0</v>
      </c>
      <c r="H763" s="18">
        <v>-84000</v>
      </c>
      <c r="I763" s="18">
        <v>0</v>
      </c>
      <c r="J763" s="18">
        <v>-29232</v>
      </c>
      <c r="K763" s="18">
        <v>-840</v>
      </c>
      <c r="L763" s="18">
        <v>0</v>
      </c>
      <c r="M763" s="18">
        <v>0</v>
      </c>
      <c r="N763" s="20">
        <v>-113232</v>
      </c>
    </row>
    <row r="764" spans="1:14" x14ac:dyDescent="0.2">
      <c r="A764" s="16" t="s">
        <v>37</v>
      </c>
      <c r="B764" s="17"/>
      <c r="C764" s="18">
        <v>0</v>
      </c>
      <c r="D764" s="19">
        <v>0</v>
      </c>
      <c r="E764" s="19">
        <v>0</v>
      </c>
      <c r="F764" s="18">
        <v>0</v>
      </c>
      <c r="G764" s="18">
        <v>0</v>
      </c>
      <c r="H764" s="18">
        <v>0</v>
      </c>
      <c r="I764" s="18">
        <v>84000</v>
      </c>
      <c r="J764" s="18">
        <v>28392</v>
      </c>
      <c r="K764" s="18">
        <v>0</v>
      </c>
      <c r="L764" s="18">
        <v>0</v>
      </c>
      <c r="M764" s="18">
        <v>0</v>
      </c>
      <c r="N764" s="20">
        <v>112392</v>
      </c>
    </row>
    <row r="765" spans="1:14" x14ac:dyDescent="0.2">
      <c r="A765" s="16" t="s">
        <v>20</v>
      </c>
      <c r="B765" s="17">
        <v>8</v>
      </c>
      <c r="C765" s="18">
        <v>0</v>
      </c>
      <c r="D765" s="19">
        <v>0</v>
      </c>
      <c r="E765" s="19">
        <v>0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18">
        <v>2327000</v>
      </c>
      <c r="N765" s="20">
        <v>2327000</v>
      </c>
    </row>
    <row r="766" spans="1:14" x14ac:dyDescent="0.2">
      <c r="A766" s="16" t="s">
        <v>21</v>
      </c>
      <c r="B766" s="17">
        <v>544</v>
      </c>
      <c r="C766" s="18">
        <v>0</v>
      </c>
      <c r="D766" s="19">
        <v>0</v>
      </c>
      <c r="E766" s="19">
        <v>0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8">
        <v>1481598</v>
      </c>
      <c r="N766" s="20">
        <v>1481598</v>
      </c>
    </row>
    <row r="767" spans="1:14" x14ac:dyDescent="0.2">
      <c r="A767" s="16" t="s">
        <v>23</v>
      </c>
      <c r="B767" s="17"/>
      <c r="C767" s="18">
        <v>0</v>
      </c>
      <c r="D767" s="19">
        <v>0</v>
      </c>
      <c r="E767" s="19">
        <v>2.95</v>
      </c>
      <c r="F767" s="18">
        <v>0</v>
      </c>
      <c r="G767" s="18">
        <v>1253868</v>
      </c>
      <c r="H767" s="18">
        <v>1253868</v>
      </c>
      <c r="I767" s="18">
        <v>0</v>
      </c>
      <c r="J767" s="18">
        <v>436346</v>
      </c>
      <c r="K767" s="18">
        <v>12539</v>
      </c>
      <c r="L767" s="18">
        <v>0</v>
      </c>
      <c r="M767" s="18">
        <v>0</v>
      </c>
      <c r="N767" s="20">
        <v>1690214</v>
      </c>
    </row>
    <row r="768" spans="1:14" x14ac:dyDescent="0.2">
      <c r="A768" s="16" t="s">
        <v>64</v>
      </c>
      <c r="B768" s="17"/>
      <c r="C768" s="18">
        <v>0</v>
      </c>
      <c r="D768" s="19">
        <v>31.4376</v>
      </c>
      <c r="E768" s="19">
        <v>5.9028</v>
      </c>
      <c r="F768" s="18">
        <v>20511435</v>
      </c>
      <c r="G768" s="18">
        <v>1883682</v>
      </c>
      <c r="H768" s="18">
        <v>22395117</v>
      </c>
      <c r="I768" s="18">
        <v>0</v>
      </c>
      <c r="J768" s="18">
        <v>7793501</v>
      </c>
      <c r="K768" s="18">
        <v>223951</v>
      </c>
      <c r="L768" s="18">
        <v>492192</v>
      </c>
      <c r="M768" s="18">
        <v>0</v>
      </c>
      <c r="N768" s="20">
        <v>30680810</v>
      </c>
    </row>
    <row r="769" spans="1:14" x14ac:dyDescent="0.2">
      <c r="A769" s="16" t="s">
        <v>83</v>
      </c>
      <c r="B769" s="17"/>
      <c r="C769" s="18">
        <v>0</v>
      </c>
      <c r="D769" s="19">
        <v>0</v>
      </c>
      <c r="E769" s="19">
        <v>0</v>
      </c>
      <c r="F769" s="18">
        <v>24000</v>
      </c>
      <c r="G769" s="18">
        <v>0</v>
      </c>
      <c r="H769" s="18">
        <v>24000</v>
      </c>
      <c r="I769" s="18">
        <v>0</v>
      </c>
      <c r="J769" s="18">
        <v>8352</v>
      </c>
      <c r="K769" s="18">
        <v>240</v>
      </c>
      <c r="L769" s="18">
        <v>4500</v>
      </c>
      <c r="M769" s="18">
        <v>0</v>
      </c>
      <c r="N769" s="20">
        <v>36852</v>
      </c>
    </row>
    <row r="770" spans="1:14" x14ac:dyDescent="0.2">
      <c r="A770" s="11" t="s">
        <v>24</v>
      </c>
      <c r="B770" s="12"/>
      <c r="C770" s="13">
        <f>SUM(C762:C769)</f>
        <v>0</v>
      </c>
      <c r="D770" s="14">
        <f>SUM(D762:D769)</f>
        <v>33.156500000000001</v>
      </c>
      <c r="E770" s="14">
        <f>SUM(E762:E769)</f>
        <v>8.8528000000000002</v>
      </c>
      <c r="F770" s="13">
        <f>SUM(F762:F769)</f>
        <v>21013434</v>
      </c>
      <c r="G770" s="13">
        <f>SUM(G762:G769)</f>
        <v>3137550</v>
      </c>
      <c r="H770" s="13">
        <f>SUM(H762:H769)</f>
        <v>24150984</v>
      </c>
      <c r="I770" s="13">
        <f>SUM(I762:I769)</f>
        <v>84000</v>
      </c>
      <c r="J770" s="13">
        <f>SUM(J762:J769)</f>
        <v>8432935</v>
      </c>
      <c r="K770" s="13">
        <f>SUM(K762:K769)</f>
        <v>241510</v>
      </c>
      <c r="L770" s="13">
        <f>SUM(L762:L769)</f>
        <v>496692</v>
      </c>
      <c r="M770" s="13">
        <f>SUM(M762:M769)</f>
        <v>3808598</v>
      </c>
      <c r="N770" s="15">
        <f>SUM(N762:N769)</f>
        <v>36973209</v>
      </c>
    </row>
    <row r="771" spans="1:14" x14ac:dyDescent="0.2">
      <c r="A771" s="6" t="s">
        <v>395</v>
      </c>
      <c r="B771" s="7"/>
      <c r="C771" s="8">
        <f>C770</f>
        <v>0</v>
      </c>
      <c r="D771" s="9">
        <f>D770</f>
        <v>33.156500000000001</v>
      </c>
      <c r="E771" s="9">
        <f>E770</f>
        <v>8.8528000000000002</v>
      </c>
      <c r="F771" s="8">
        <f>F770</f>
        <v>21013434</v>
      </c>
      <c r="G771" s="8">
        <f>G770</f>
        <v>3137550</v>
      </c>
      <c r="H771" s="8">
        <f>H770</f>
        <v>24150984</v>
      </c>
      <c r="I771" s="8">
        <f>I770</f>
        <v>84000</v>
      </c>
      <c r="J771" s="8">
        <f>J770</f>
        <v>8432935</v>
      </c>
      <c r="K771" s="8">
        <f>K770</f>
        <v>241510</v>
      </c>
      <c r="L771" s="8">
        <f>L770</f>
        <v>496692</v>
      </c>
      <c r="M771" s="8">
        <f>M770</f>
        <v>3808598</v>
      </c>
      <c r="N771" s="10">
        <f>N770</f>
        <v>36973209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6086D-4613-4927-B8AC-127E4BC85A8E}">
  <dimension ref="A1:N777"/>
  <sheetViews>
    <sheetView workbookViewId="0">
      <selection activeCell="A5" sqref="A5"/>
    </sheetView>
  </sheetViews>
  <sheetFormatPr defaultRowHeight="12.75" x14ac:dyDescent="0.2"/>
  <cols>
    <col min="1" max="1" width="40.7109375" style="3" customWidth="1"/>
    <col min="2" max="5" width="9.28515625" style="3" bestFit="1" customWidth="1"/>
    <col min="6" max="8" width="9.85546875" style="3" bestFit="1" customWidth="1"/>
    <col min="9" max="9" width="9.28515625" style="3" bestFit="1" customWidth="1"/>
    <col min="10" max="10" width="9.85546875" style="3" bestFit="1" customWidth="1"/>
    <col min="11" max="11" width="9.28515625" style="3" bestFit="1" customWidth="1"/>
    <col min="12" max="12" width="9.42578125" style="3" bestFit="1" customWidth="1"/>
    <col min="13" max="14" width="9.85546875" style="3" bestFit="1" customWidth="1"/>
    <col min="15" max="16384" width="9.140625" style="3"/>
  </cols>
  <sheetData>
    <row r="1" spans="1:14" x14ac:dyDescent="0.2">
      <c r="A1" s="2" t="s">
        <v>0</v>
      </c>
      <c r="C1" s="4"/>
      <c r="D1" s="5"/>
      <c r="E1" s="5"/>
      <c r="F1" s="4"/>
    </row>
    <row r="2" spans="1:14" x14ac:dyDescent="0.2">
      <c r="A2" s="2" t="s">
        <v>1</v>
      </c>
      <c r="C2" s="4"/>
      <c r="D2" s="5"/>
      <c r="E2" s="5"/>
      <c r="F2" s="4"/>
    </row>
    <row r="3" spans="1:14" x14ac:dyDescent="0.2">
      <c r="A3" s="2" t="s">
        <v>2</v>
      </c>
      <c r="C3" s="4"/>
      <c r="D3" s="5"/>
      <c r="E3" s="5"/>
      <c r="F3" s="4"/>
    </row>
    <row r="4" spans="1:14" x14ac:dyDescent="0.2">
      <c r="A4" s="2" t="s">
        <v>3</v>
      </c>
      <c r="C4" s="4"/>
      <c r="D4" s="5"/>
      <c r="E4" s="5"/>
      <c r="F4" s="4"/>
    </row>
    <row r="5" spans="1:14" ht="15.75" x14ac:dyDescent="0.25">
      <c r="A5" s="68" t="s">
        <v>632</v>
      </c>
      <c r="B5" s="21"/>
      <c r="C5" s="58"/>
      <c r="D5" s="59"/>
      <c r="E5" s="5"/>
      <c r="F5" s="4"/>
    </row>
    <row r="7" spans="1:14" x14ac:dyDescent="0.2">
      <c r="A7" s="6" t="s">
        <v>396</v>
      </c>
      <c r="B7" s="7"/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x14ac:dyDescent="0.2">
      <c r="A8" s="6" t="s">
        <v>397</v>
      </c>
      <c r="B8" s="7" t="s">
        <v>6</v>
      </c>
      <c r="C8" s="8" t="s">
        <v>7</v>
      </c>
      <c r="D8" s="9" t="s">
        <v>8</v>
      </c>
      <c r="E8" s="9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10" t="s">
        <v>18</v>
      </c>
    </row>
    <row r="9" spans="1:14" x14ac:dyDescent="0.2">
      <c r="A9" s="11" t="s">
        <v>63</v>
      </c>
      <c r="B9" s="12"/>
      <c r="C9" s="13"/>
      <c r="D9" s="14"/>
      <c r="E9" s="14"/>
      <c r="F9" s="13"/>
      <c r="G9" s="13"/>
      <c r="H9" s="13"/>
      <c r="I9" s="13"/>
      <c r="J9" s="13"/>
      <c r="K9" s="13"/>
      <c r="L9" s="13"/>
      <c r="M9" s="13"/>
      <c r="N9" s="15"/>
    </row>
    <row r="10" spans="1:14" x14ac:dyDescent="0.2">
      <c r="A10" s="16" t="s">
        <v>36</v>
      </c>
      <c r="B10" s="17"/>
      <c r="C10" s="18">
        <v>0</v>
      </c>
      <c r="D10" s="19">
        <v>-0.34</v>
      </c>
      <c r="E10" s="19">
        <v>0</v>
      </c>
      <c r="F10" s="18">
        <v>-168000</v>
      </c>
      <c r="G10" s="18">
        <v>0</v>
      </c>
      <c r="H10" s="18">
        <v>-168000</v>
      </c>
      <c r="I10" s="18">
        <v>0</v>
      </c>
      <c r="J10" s="18">
        <v>-58464</v>
      </c>
      <c r="K10" s="18">
        <v>-1680</v>
      </c>
      <c r="L10" s="18">
        <v>0</v>
      </c>
      <c r="M10" s="18">
        <v>0</v>
      </c>
      <c r="N10" s="20">
        <v>-226464</v>
      </c>
    </row>
    <row r="11" spans="1:14" x14ac:dyDescent="0.2">
      <c r="A11" s="16" t="s">
        <v>37</v>
      </c>
      <c r="B11" s="17"/>
      <c r="C11" s="18">
        <v>0</v>
      </c>
      <c r="D11" s="19">
        <v>0</v>
      </c>
      <c r="E11" s="19">
        <v>0</v>
      </c>
      <c r="F11" s="18">
        <v>0</v>
      </c>
      <c r="G11" s="18">
        <v>0</v>
      </c>
      <c r="H11" s="18">
        <v>0</v>
      </c>
      <c r="I11" s="18">
        <v>168000</v>
      </c>
      <c r="J11" s="18">
        <v>56784</v>
      </c>
      <c r="K11" s="18">
        <v>0</v>
      </c>
      <c r="L11" s="18">
        <v>0</v>
      </c>
      <c r="M11" s="18">
        <v>0</v>
      </c>
      <c r="N11" s="20">
        <v>224784</v>
      </c>
    </row>
    <row r="12" spans="1:14" x14ac:dyDescent="0.2">
      <c r="A12" s="16" t="s">
        <v>30</v>
      </c>
      <c r="B12" s="17">
        <v>7</v>
      </c>
      <c r="C12" s="18">
        <v>0</v>
      </c>
      <c r="D12" s="19">
        <v>0</v>
      </c>
      <c r="E12" s="19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480312</v>
      </c>
      <c r="N12" s="20">
        <v>480312</v>
      </c>
    </row>
    <row r="13" spans="1:14" x14ac:dyDescent="0.2">
      <c r="A13" s="16" t="s">
        <v>20</v>
      </c>
      <c r="B13" s="17">
        <v>8</v>
      </c>
      <c r="C13" s="18">
        <v>0</v>
      </c>
      <c r="D13" s="19">
        <v>0</v>
      </c>
      <c r="E13" s="19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2619998</v>
      </c>
      <c r="N13" s="20">
        <v>2619998</v>
      </c>
    </row>
    <row r="14" spans="1:14" x14ac:dyDescent="0.2">
      <c r="A14" s="16" t="s">
        <v>21</v>
      </c>
      <c r="B14" s="17">
        <v>544</v>
      </c>
      <c r="C14" s="18">
        <v>0</v>
      </c>
      <c r="D14" s="19">
        <v>0</v>
      </c>
      <c r="E14" s="19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1061506</v>
      </c>
      <c r="N14" s="20">
        <v>1061506</v>
      </c>
    </row>
    <row r="15" spans="1:14" x14ac:dyDescent="0.2">
      <c r="A15" s="16" t="s">
        <v>23</v>
      </c>
      <c r="B15" s="17"/>
      <c r="C15" s="18">
        <v>0</v>
      </c>
      <c r="D15" s="19">
        <v>0</v>
      </c>
      <c r="E15" s="19">
        <v>2.75</v>
      </c>
      <c r="F15" s="18">
        <v>0</v>
      </c>
      <c r="G15" s="18">
        <v>1168860</v>
      </c>
      <c r="H15" s="18">
        <v>1168860</v>
      </c>
      <c r="I15" s="18">
        <v>0</v>
      </c>
      <c r="J15" s="18">
        <v>406764</v>
      </c>
      <c r="K15" s="18">
        <v>11689</v>
      </c>
      <c r="L15" s="18">
        <v>0</v>
      </c>
      <c r="M15" s="18">
        <v>0</v>
      </c>
      <c r="N15" s="20">
        <v>1575624</v>
      </c>
    </row>
    <row r="16" spans="1:14" x14ac:dyDescent="0.2">
      <c r="A16" s="16" t="s">
        <v>64</v>
      </c>
      <c r="B16" s="17"/>
      <c r="C16" s="18">
        <v>0</v>
      </c>
      <c r="D16" s="19">
        <v>25.690999999999999</v>
      </c>
      <c r="E16" s="19">
        <v>6.2575000000000003</v>
      </c>
      <c r="F16" s="18">
        <v>15623521</v>
      </c>
      <c r="G16" s="18">
        <v>1996867</v>
      </c>
      <c r="H16" s="18">
        <v>17620388</v>
      </c>
      <c r="I16" s="18">
        <v>0</v>
      </c>
      <c r="J16" s="18">
        <v>6131894</v>
      </c>
      <c r="K16" s="18">
        <v>176203</v>
      </c>
      <c r="L16" s="18">
        <v>834694</v>
      </c>
      <c r="M16" s="18">
        <v>0</v>
      </c>
      <c r="N16" s="20">
        <v>24586976</v>
      </c>
    </row>
    <row r="17" spans="1:14" x14ac:dyDescent="0.2">
      <c r="A17" s="16" t="s">
        <v>83</v>
      </c>
      <c r="B17" s="17"/>
      <c r="C17" s="18">
        <v>0</v>
      </c>
      <c r="D17" s="19">
        <v>0</v>
      </c>
      <c r="E17" s="19">
        <v>0</v>
      </c>
      <c r="F17" s="18">
        <v>108000</v>
      </c>
      <c r="G17" s="18">
        <v>0</v>
      </c>
      <c r="H17" s="18">
        <v>108000</v>
      </c>
      <c r="I17" s="18">
        <v>0</v>
      </c>
      <c r="J17" s="18">
        <v>37584</v>
      </c>
      <c r="K17" s="18">
        <v>1080</v>
      </c>
      <c r="L17" s="18">
        <v>13500</v>
      </c>
      <c r="M17" s="18">
        <v>0</v>
      </c>
      <c r="N17" s="20">
        <v>159084</v>
      </c>
    </row>
    <row r="18" spans="1:14" x14ac:dyDescent="0.2">
      <c r="A18" s="11" t="s">
        <v>24</v>
      </c>
      <c r="B18" s="12"/>
      <c r="C18" s="13">
        <f>SUM(C10:C17)</f>
        <v>0</v>
      </c>
      <c r="D18" s="14">
        <f>SUM(D10:D17)</f>
        <v>25.350999999999999</v>
      </c>
      <c r="E18" s="14">
        <f>SUM(E10:E17)</f>
        <v>9.0075000000000003</v>
      </c>
      <c r="F18" s="13">
        <f>SUM(F10:F17)</f>
        <v>15563521</v>
      </c>
      <c r="G18" s="13">
        <f>SUM(G10:G17)</f>
        <v>3165727</v>
      </c>
      <c r="H18" s="13">
        <f>SUM(H10:H17)</f>
        <v>18729248</v>
      </c>
      <c r="I18" s="13">
        <f>SUM(I10:I17)</f>
        <v>168000</v>
      </c>
      <c r="J18" s="13">
        <f>SUM(J10:J17)</f>
        <v>6574562</v>
      </c>
      <c r="K18" s="13">
        <f>SUM(K10:K17)</f>
        <v>187292</v>
      </c>
      <c r="L18" s="13">
        <f>SUM(L10:L17)</f>
        <v>848194</v>
      </c>
      <c r="M18" s="13">
        <f>SUM(M10:M17)</f>
        <v>4161816</v>
      </c>
      <c r="N18" s="15">
        <f>SUM(N10:N17)</f>
        <v>30481820</v>
      </c>
    </row>
    <row r="19" spans="1:14" x14ac:dyDescent="0.2">
      <c r="A19" s="11" t="s">
        <v>25</v>
      </c>
      <c r="B19" s="12"/>
      <c r="C19" s="13"/>
      <c r="D19" s="14"/>
      <c r="E19" s="14"/>
      <c r="F19" s="13"/>
      <c r="G19" s="13"/>
      <c r="H19" s="13"/>
      <c r="I19" s="13"/>
      <c r="J19" s="13"/>
      <c r="K19" s="13"/>
      <c r="L19" s="13"/>
      <c r="M19" s="13"/>
      <c r="N19" s="15"/>
    </row>
    <row r="20" spans="1:14" x14ac:dyDescent="0.2">
      <c r="A20" s="16" t="s">
        <v>49</v>
      </c>
      <c r="B20" s="17"/>
      <c r="C20" s="18">
        <v>21</v>
      </c>
      <c r="D20" s="19">
        <v>0</v>
      </c>
      <c r="E20" s="19">
        <v>0.77339999999999998</v>
      </c>
      <c r="F20" s="18">
        <v>0</v>
      </c>
      <c r="G20" s="18">
        <v>237765</v>
      </c>
      <c r="H20" s="18">
        <v>237765</v>
      </c>
      <c r="I20" s="18">
        <v>0</v>
      </c>
      <c r="J20" s="18">
        <v>82743</v>
      </c>
      <c r="K20" s="18">
        <v>2378</v>
      </c>
      <c r="L20" s="18">
        <v>2100</v>
      </c>
      <c r="M20" s="18">
        <v>0</v>
      </c>
      <c r="N20" s="20">
        <v>322608</v>
      </c>
    </row>
    <row r="21" spans="1:14" x14ac:dyDescent="0.2">
      <c r="A21" s="16" t="s">
        <v>124</v>
      </c>
      <c r="B21" s="17"/>
      <c r="C21" s="18">
        <v>40</v>
      </c>
      <c r="D21" s="19">
        <v>0</v>
      </c>
      <c r="E21" s="19">
        <v>1.3463000000000001</v>
      </c>
      <c r="F21" s="18">
        <v>0</v>
      </c>
      <c r="G21" s="18">
        <v>413890</v>
      </c>
      <c r="H21" s="18">
        <v>413890</v>
      </c>
      <c r="I21" s="18">
        <v>0</v>
      </c>
      <c r="J21" s="18">
        <v>144034</v>
      </c>
      <c r="K21" s="18">
        <v>4139</v>
      </c>
      <c r="L21" s="18">
        <v>4000</v>
      </c>
      <c r="M21" s="18">
        <v>0</v>
      </c>
      <c r="N21" s="20">
        <v>561924</v>
      </c>
    </row>
    <row r="22" spans="1:14" x14ac:dyDescent="0.2">
      <c r="A22" s="16" t="s">
        <v>176</v>
      </c>
      <c r="B22" s="17"/>
      <c r="C22" s="18">
        <v>118</v>
      </c>
      <c r="D22" s="19">
        <v>0</v>
      </c>
      <c r="E22" s="19">
        <v>2.2806000000000002</v>
      </c>
      <c r="F22" s="18">
        <v>0</v>
      </c>
      <c r="G22" s="18">
        <v>701120</v>
      </c>
      <c r="H22" s="18">
        <v>701120</v>
      </c>
      <c r="I22" s="18">
        <v>0</v>
      </c>
      <c r="J22" s="18">
        <v>243990</v>
      </c>
      <c r="K22" s="18">
        <v>7011</v>
      </c>
      <c r="L22" s="18">
        <v>7198</v>
      </c>
      <c r="M22" s="18">
        <v>0</v>
      </c>
      <c r="N22" s="20">
        <v>952308</v>
      </c>
    </row>
    <row r="23" spans="1:14" x14ac:dyDescent="0.2">
      <c r="A23" s="11" t="s">
        <v>24</v>
      </c>
      <c r="B23" s="12"/>
      <c r="C23" s="13">
        <f>SUM(C20:C22)</f>
        <v>179</v>
      </c>
      <c r="D23" s="14">
        <f>SUM(D20:D22)</f>
        <v>0</v>
      </c>
      <c r="E23" s="14">
        <f>SUM(E20:E22)</f>
        <v>4.4002999999999997</v>
      </c>
      <c r="F23" s="13">
        <f>SUM(F20:F22)</f>
        <v>0</v>
      </c>
      <c r="G23" s="13">
        <f>SUM(G20:G22)</f>
        <v>1352775</v>
      </c>
      <c r="H23" s="13">
        <f>SUM(H20:H22)</f>
        <v>1352775</v>
      </c>
      <c r="I23" s="13">
        <f>SUM(I20:I22)</f>
        <v>0</v>
      </c>
      <c r="J23" s="13">
        <f>SUM(J20:J22)</f>
        <v>470767</v>
      </c>
      <c r="K23" s="13">
        <f>SUM(K20:K22)</f>
        <v>13528</v>
      </c>
      <c r="L23" s="13">
        <f>SUM(L20:L22)</f>
        <v>13298</v>
      </c>
      <c r="M23" s="13">
        <f>SUM(M20:M22)</f>
        <v>0</v>
      </c>
      <c r="N23" s="15">
        <f>SUM(N20:N22)</f>
        <v>1836840</v>
      </c>
    </row>
    <row r="24" spans="1:14" x14ac:dyDescent="0.2">
      <c r="A24" s="11" t="s">
        <v>179</v>
      </c>
      <c r="B24" s="12"/>
      <c r="C24" s="13"/>
      <c r="D24" s="14"/>
      <c r="E24" s="14"/>
      <c r="F24" s="13"/>
      <c r="G24" s="13"/>
      <c r="H24" s="13"/>
      <c r="I24" s="13"/>
      <c r="J24" s="13"/>
      <c r="K24" s="13"/>
      <c r="L24" s="13"/>
      <c r="M24" s="13"/>
      <c r="N24" s="15"/>
    </row>
    <row r="25" spans="1:14" x14ac:dyDescent="0.2">
      <c r="A25" s="16" t="s">
        <v>180</v>
      </c>
      <c r="B25" s="17"/>
      <c r="C25" s="18">
        <v>50</v>
      </c>
      <c r="D25" s="19">
        <v>3.9683000000000002</v>
      </c>
      <c r="E25" s="19">
        <v>1.6393</v>
      </c>
      <c r="F25" s="18">
        <v>2162930</v>
      </c>
      <c r="G25" s="18">
        <v>474558</v>
      </c>
      <c r="H25" s="18">
        <v>2637488</v>
      </c>
      <c r="I25" s="18">
        <v>0</v>
      </c>
      <c r="J25" s="18">
        <v>917846</v>
      </c>
      <c r="K25" s="18">
        <v>26375</v>
      </c>
      <c r="L25" s="18">
        <v>23650</v>
      </c>
      <c r="M25" s="18">
        <v>0</v>
      </c>
      <c r="N25" s="20">
        <v>3578984</v>
      </c>
    </row>
    <row r="26" spans="1:14" x14ac:dyDescent="0.2">
      <c r="A26" s="16" t="s">
        <v>313</v>
      </c>
      <c r="B26" s="17"/>
      <c r="C26" s="18">
        <v>11</v>
      </c>
      <c r="D26" s="19">
        <v>0.44</v>
      </c>
      <c r="E26" s="19">
        <v>0.36070000000000002</v>
      </c>
      <c r="F26" s="18">
        <v>239823</v>
      </c>
      <c r="G26" s="18">
        <v>104418</v>
      </c>
      <c r="H26" s="18">
        <v>344241</v>
      </c>
      <c r="I26" s="18">
        <v>0</v>
      </c>
      <c r="J26" s="18">
        <v>119796</v>
      </c>
      <c r="K26" s="18">
        <v>3442</v>
      </c>
      <c r="L26" s="18">
        <v>3960</v>
      </c>
      <c r="M26" s="18">
        <v>0</v>
      </c>
      <c r="N26" s="20">
        <v>467997</v>
      </c>
    </row>
    <row r="27" spans="1:14" x14ac:dyDescent="0.2">
      <c r="A27" s="11" t="s">
        <v>24</v>
      </c>
      <c r="B27" s="12"/>
      <c r="C27" s="13">
        <f>SUM(C25:C26)</f>
        <v>61</v>
      </c>
      <c r="D27" s="14">
        <f>SUM(D25:D26)</f>
        <v>4.4083000000000006</v>
      </c>
      <c r="E27" s="14">
        <f>SUM(E25:E26)</f>
        <v>2</v>
      </c>
      <c r="F27" s="13">
        <f>SUM(F25:F26)</f>
        <v>2402753</v>
      </c>
      <c r="G27" s="13">
        <f>SUM(G25:G26)</f>
        <v>578976</v>
      </c>
      <c r="H27" s="13">
        <f>SUM(H25:H26)</f>
        <v>2981729</v>
      </c>
      <c r="I27" s="13">
        <f>SUM(I25:I26)</f>
        <v>0</v>
      </c>
      <c r="J27" s="13">
        <f>SUM(J25:J26)</f>
        <v>1037642</v>
      </c>
      <c r="K27" s="13">
        <f>SUM(K25:K26)</f>
        <v>29817</v>
      </c>
      <c r="L27" s="13">
        <f>SUM(L25:L26)</f>
        <v>27610</v>
      </c>
      <c r="M27" s="13">
        <f>SUM(M25:M26)</f>
        <v>0</v>
      </c>
      <c r="N27" s="15">
        <f>SUM(N25:N26)</f>
        <v>4046981</v>
      </c>
    </row>
    <row r="28" spans="1:14" x14ac:dyDescent="0.2">
      <c r="A28" s="6" t="s">
        <v>398</v>
      </c>
      <c r="B28" s="7"/>
      <c r="C28" s="8">
        <f>C18+C23+C27</f>
        <v>240</v>
      </c>
      <c r="D28" s="9">
        <f>D18+D23+D27</f>
        <v>29.7593</v>
      </c>
      <c r="E28" s="9">
        <f>E18+E23+E27</f>
        <v>15.4078</v>
      </c>
      <c r="F28" s="8">
        <f>F18+F23+F27</f>
        <v>17966274</v>
      </c>
      <c r="G28" s="8">
        <f>G18+G23+G27</f>
        <v>5097478</v>
      </c>
      <c r="H28" s="8">
        <f>H18+H23+H27</f>
        <v>23063752</v>
      </c>
      <c r="I28" s="8">
        <f>I18+I23+I27</f>
        <v>168000</v>
      </c>
      <c r="J28" s="8">
        <f>J18+J23+J27</f>
        <v>8082971</v>
      </c>
      <c r="K28" s="8">
        <f>K18+K23+K27</f>
        <v>230637</v>
      </c>
      <c r="L28" s="8">
        <f>L18+L23+L27</f>
        <v>889102</v>
      </c>
      <c r="M28" s="8">
        <f>M18+M23+M27</f>
        <v>4161816</v>
      </c>
      <c r="N28" s="10">
        <f>N18+N23+N27</f>
        <v>36365641</v>
      </c>
    </row>
    <row r="29" spans="1:14" x14ac:dyDescent="0.2">
      <c r="A29" s="16"/>
      <c r="B29" s="17"/>
      <c r="C29" s="18"/>
      <c r="D29" s="19"/>
      <c r="E29" s="19"/>
      <c r="F29" s="18"/>
      <c r="G29" s="18"/>
      <c r="H29" s="18"/>
      <c r="I29" s="18"/>
      <c r="J29" s="18"/>
      <c r="K29" s="18"/>
      <c r="L29" s="18"/>
      <c r="M29" s="18"/>
      <c r="N29" s="20"/>
    </row>
    <row r="30" spans="1:14" x14ac:dyDescent="0.2">
      <c r="A30" s="6" t="s">
        <v>399</v>
      </c>
      <c r="B30" s="7"/>
      <c r="C30" s="8"/>
      <c r="D30" s="9"/>
      <c r="E30" s="9"/>
      <c r="F30" s="8"/>
      <c r="G30" s="8"/>
      <c r="H30" s="8"/>
      <c r="I30" s="8"/>
      <c r="J30" s="8"/>
      <c r="K30" s="8"/>
      <c r="L30" s="8"/>
      <c r="M30" s="8"/>
      <c r="N30" s="10"/>
    </row>
    <row r="31" spans="1:14" x14ac:dyDescent="0.2">
      <c r="A31" s="6" t="s">
        <v>400</v>
      </c>
      <c r="B31" s="7" t="s">
        <v>6</v>
      </c>
      <c r="C31" s="8" t="s">
        <v>7</v>
      </c>
      <c r="D31" s="9" t="s">
        <v>8</v>
      </c>
      <c r="E31" s="9" t="s">
        <v>9</v>
      </c>
      <c r="F31" s="8" t="s">
        <v>10</v>
      </c>
      <c r="G31" s="8" t="s">
        <v>11</v>
      </c>
      <c r="H31" s="8" t="s">
        <v>12</v>
      </c>
      <c r="I31" s="8" t="s">
        <v>13</v>
      </c>
      <c r="J31" s="8" t="s">
        <v>14</v>
      </c>
      <c r="K31" s="8" t="s">
        <v>15</v>
      </c>
      <c r="L31" s="8" t="s">
        <v>16</v>
      </c>
      <c r="M31" s="8" t="s">
        <v>17</v>
      </c>
      <c r="N31" s="10" t="s">
        <v>18</v>
      </c>
    </row>
    <row r="32" spans="1:14" x14ac:dyDescent="0.2">
      <c r="A32" s="11" t="s">
        <v>63</v>
      </c>
      <c r="B32" s="12"/>
      <c r="C32" s="13"/>
      <c r="D32" s="14"/>
      <c r="E32" s="14"/>
      <c r="F32" s="13"/>
      <c r="G32" s="13"/>
      <c r="H32" s="13"/>
      <c r="I32" s="13"/>
      <c r="J32" s="13"/>
      <c r="K32" s="13"/>
      <c r="L32" s="13"/>
      <c r="M32" s="13"/>
      <c r="N32" s="15"/>
    </row>
    <row r="33" spans="1:14" x14ac:dyDescent="0.2">
      <c r="A33" s="16" t="s">
        <v>87</v>
      </c>
      <c r="B33" s="17"/>
      <c r="C33" s="18">
        <v>0</v>
      </c>
      <c r="D33" s="19">
        <v>0.3</v>
      </c>
      <c r="E33" s="19">
        <v>0</v>
      </c>
      <c r="F33" s="18">
        <v>138818</v>
      </c>
      <c r="G33" s="18">
        <v>0</v>
      </c>
      <c r="H33" s="18">
        <v>138818</v>
      </c>
      <c r="I33" s="18">
        <v>0</v>
      </c>
      <c r="J33" s="18">
        <v>48309</v>
      </c>
      <c r="K33" s="18">
        <v>1388</v>
      </c>
      <c r="L33" s="18">
        <v>0</v>
      </c>
      <c r="M33" s="18">
        <v>0</v>
      </c>
      <c r="N33" s="20">
        <v>187127</v>
      </c>
    </row>
    <row r="34" spans="1:14" x14ac:dyDescent="0.2">
      <c r="A34" s="16" t="s">
        <v>274</v>
      </c>
      <c r="B34" s="17"/>
      <c r="C34" s="18">
        <v>0</v>
      </c>
      <c r="D34" s="19">
        <v>1.1428</v>
      </c>
      <c r="E34" s="19">
        <v>0</v>
      </c>
      <c r="F34" s="18">
        <v>578635</v>
      </c>
      <c r="G34" s="18">
        <v>0</v>
      </c>
      <c r="H34" s="18">
        <v>578635</v>
      </c>
      <c r="I34" s="18">
        <v>0</v>
      </c>
      <c r="J34" s="18">
        <v>201364</v>
      </c>
      <c r="K34" s="18">
        <v>5786</v>
      </c>
      <c r="L34" s="18">
        <v>0</v>
      </c>
      <c r="M34" s="18">
        <v>0</v>
      </c>
      <c r="N34" s="20">
        <v>779999</v>
      </c>
    </row>
    <row r="35" spans="1:14" x14ac:dyDescent="0.2">
      <c r="A35" s="16" t="s">
        <v>36</v>
      </c>
      <c r="B35" s="17"/>
      <c r="C35" s="18">
        <v>0</v>
      </c>
      <c r="D35" s="19">
        <v>-0.37</v>
      </c>
      <c r="E35" s="19">
        <v>0</v>
      </c>
      <c r="F35" s="18">
        <v>-184800</v>
      </c>
      <c r="G35" s="18">
        <v>0</v>
      </c>
      <c r="H35" s="18">
        <v>-184800</v>
      </c>
      <c r="I35" s="18">
        <v>0</v>
      </c>
      <c r="J35" s="18">
        <v>-64310</v>
      </c>
      <c r="K35" s="18">
        <v>-1848</v>
      </c>
      <c r="L35" s="18">
        <v>0</v>
      </c>
      <c r="M35" s="18">
        <v>0</v>
      </c>
      <c r="N35" s="20">
        <v>-249110</v>
      </c>
    </row>
    <row r="36" spans="1:14" x14ac:dyDescent="0.2">
      <c r="A36" s="16" t="s">
        <v>37</v>
      </c>
      <c r="B36" s="17"/>
      <c r="C36" s="18">
        <v>0</v>
      </c>
      <c r="D36" s="19">
        <v>0</v>
      </c>
      <c r="E36" s="19">
        <v>0</v>
      </c>
      <c r="F36" s="18">
        <v>0</v>
      </c>
      <c r="G36" s="18">
        <v>0</v>
      </c>
      <c r="H36" s="18">
        <v>0</v>
      </c>
      <c r="I36" s="18">
        <v>184800</v>
      </c>
      <c r="J36" s="18">
        <v>62462</v>
      </c>
      <c r="K36" s="18">
        <v>0</v>
      </c>
      <c r="L36" s="18">
        <v>0</v>
      </c>
      <c r="M36" s="18">
        <v>0</v>
      </c>
      <c r="N36" s="20">
        <v>247262</v>
      </c>
    </row>
    <row r="37" spans="1:14" x14ac:dyDescent="0.2">
      <c r="A37" s="16" t="s">
        <v>88</v>
      </c>
      <c r="B37" s="17"/>
      <c r="C37" s="18">
        <v>0</v>
      </c>
      <c r="D37" s="19">
        <v>0</v>
      </c>
      <c r="E37" s="19">
        <v>0</v>
      </c>
      <c r="F37" s="18">
        <v>0</v>
      </c>
      <c r="G37" s="18">
        <v>0</v>
      </c>
      <c r="H37" s="18">
        <v>0</v>
      </c>
      <c r="I37" s="18">
        <v>0</v>
      </c>
      <c r="J37" s="18">
        <v>-1</v>
      </c>
      <c r="K37" s="18">
        <v>0</v>
      </c>
      <c r="L37" s="18">
        <v>0</v>
      </c>
      <c r="M37" s="18">
        <v>0</v>
      </c>
      <c r="N37" s="20">
        <v>-1</v>
      </c>
    </row>
    <row r="38" spans="1:14" x14ac:dyDescent="0.2">
      <c r="A38" s="16" t="s">
        <v>401</v>
      </c>
      <c r="B38" s="17"/>
      <c r="C38" s="18">
        <v>0</v>
      </c>
      <c r="D38" s="19">
        <v>0</v>
      </c>
      <c r="E38" s="19">
        <v>0</v>
      </c>
      <c r="F38" s="18">
        <v>0</v>
      </c>
      <c r="G38" s="18">
        <v>0</v>
      </c>
      <c r="H38" s="18">
        <v>0</v>
      </c>
      <c r="I38" s="18">
        <v>0</v>
      </c>
      <c r="J38" s="18">
        <v>1</v>
      </c>
      <c r="K38" s="18">
        <v>0</v>
      </c>
      <c r="L38" s="18">
        <v>0</v>
      </c>
      <c r="M38" s="18">
        <v>0</v>
      </c>
      <c r="N38" s="20">
        <v>1</v>
      </c>
    </row>
    <row r="39" spans="1:14" x14ac:dyDescent="0.2">
      <c r="A39" s="16" t="s">
        <v>30</v>
      </c>
      <c r="B39" s="17">
        <v>7</v>
      </c>
      <c r="C39" s="18">
        <v>0</v>
      </c>
      <c r="D39" s="19">
        <v>0</v>
      </c>
      <c r="E39" s="19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687150</v>
      </c>
      <c r="N39" s="20">
        <v>687150</v>
      </c>
    </row>
    <row r="40" spans="1:14" x14ac:dyDescent="0.2">
      <c r="A40" s="16" t="s">
        <v>20</v>
      </c>
      <c r="B40" s="17">
        <v>8</v>
      </c>
      <c r="C40" s="18">
        <v>0</v>
      </c>
      <c r="D40" s="19">
        <v>0</v>
      </c>
      <c r="E40" s="19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4566000</v>
      </c>
      <c r="N40" s="20">
        <v>4566000</v>
      </c>
    </row>
    <row r="41" spans="1:14" x14ac:dyDescent="0.2">
      <c r="A41" s="16" t="s">
        <v>21</v>
      </c>
      <c r="B41" s="17">
        <v>544</v>
      </c>
      <c r="C41" s="18">
        <v>0</v>
      </c>
      <c r="D41" s="19">
        <v>0</v>
      </c>
      <c r="E41" s="19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2030967</v>
      </c>
      <c r="N41" s="20">
        <v>2030967</v>
      </c>
    </row>
    <row r="42" spans="1:14" x14ac:dyDescent="0.2">
      <c r="A42" s="16" t="s">
        <v>282</v>
      </c>
      <c r="B42" s="17">
        <v>98045</v>
      </c>
      <c r="C42" s="18">
        <v>0</v>
      </c>
      <c r="D42" s="19">
        <v>0</v>
      </c>
      <c r="E42" s="19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18600</v>
      </c>
      <c r="N42" s="20">
        <v>18600</v>
      </c>
    </row>
    <row r="43" spans="1:14" x14ac:dyDescent="0.2">
      <c r="A43" s="16" t="s">
        <v>276</v>
      </c>
      <c r="B43" s="17"/>
      <c r="C43" s="18">
        <v>0</v>
      </c>
      <c r="D43" s="19">
        <v>0</v>
      </c>
      <c r="E43" s="19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-780000</v>
      </c>
      <c r="M43" s="18">
        <v>0</v>
      </c>
      <c r="N43" s="20">
        <v>-780000</v>
      </c>
    </row>
    <row r="44" spans="1:14" x14ac:dyDescent="0.2">
      <c r="A44" s="16" t="s">
        <v>23</v>
      </c>
      <c r="B44" s="17"/>
      <c r="C44" s="18">
        <v>0</v>
      </c>
      <c r="D44" s="19">
        <v>0</v>
      </c>
      <c r="E44" s="19">
        <v>3.04</v>
      </c>
      <c r="F44" s="18">
        <v>0</v>
      </c>
      <c r="G44" s="18">
        <v>1292122</v>
      </c>
      <c r="H44" s="18">
        <v>1292122</v>
      </c>
      <c r="I44" s="18">
        <v>0</v>
      </c>
      <c r="J44" s="18">
        <v>449658</v>
      </c>
      <c r="K44" s="18">
        <v>12921</v>
      </c>
      <c r="L44" s="18">
        <v>0</v>
      </c>
      <c r="M44" s="18">
        <v>0</v>
      </c>
      <c r="N44" s="20">
        <v>1741780</v>
      </c>
    </row>
    <row r="45" spans="1:14" x14ac:dyDescent="0.2">
      <c r="A45" s="16" t="s">
        <v>64</v>
      </c>
      <c r="B45" s="17"/>
      <c r="C45" s="18">
        <v>0</v>
      </c>
      <c r="D45" s="19">
        <v>31.619299999999999</v>
      </c>
      <c r="E45" s="19">
        <v>9.0679999999999996</v>
      </c>
      <c r="F45" s="18">
        <v>19846345</v>
      </c>
      <c r="G45" s="18">
        <v>2893735</v>
      </c>
      <c r="H45" s="18">
        <v>22740080</v>
      </c>
      <c r="I45" s="18">
        <v>0</v>
      </c>
      <c r="J45" s="18">
        <v>7913548</v>
      </c>
      <c r="K45" s="18">
        <v>227401</v>
      </c>
      <c r="L45" s="18">
        <v>1963923</v>
      </c>
      <c r="M45" s="18">
        <v>0</v>
      </c>
      <c r="N45" s="20">
        <v>32617551</v>
      </c>
    </row>
    <row r="46" spans="1:14" x14ac:dyDescent="0.2">
      <c r="A46" s="16" t="s">
        <v>83</v>
      </c>
      <c r="B46" s="17"/>
      <c r="C46" s="18">
        <v>0</v>
      </c>
      <c r="D46" s="19">
        <v>0</v>
      </c>
      <c r="E46" s="19">
        <v>0</v>
      </c>
      <c r="F46" s="18">
        <v>48000</v>
      </c>
      <c r="G46" s="18">
        <v>0</v>
      </c>
      <c r="H46" s="18">
        <v>48000</v>
      </c>
      <c r="I46" s="18">
        <v>0</v>
      </c>
      <c r="J46" s="18">
        <v>16704</v>
      </c>
      <c r="K46" s="18">
        <v>480</v>
      </c>
      <c r="L46" s="18">
        <v>4500</v>
      </c>
      <c r="M46" s="18">
        <v>0</v>
      </c>
      <c r="N46" s="20">
        <v>69204</v>
      </c>
    </row>
    <row r="47" spans="1:14" x14ac:dyDescent="0.2">
      <c r="A47" s="11" t="s">
        <v>24</v>
      </c>
      <c r="B47" s="12"/>
      <c r="C47" s="13">
        <f>SUM(C33:C46)</f>
        <v>0</v>
      </c>
      <c r="D47" s="14">
        <f>SUM(D33:D46)</f>
        <v>32.692099999999996</v>
      </c>
      <c r="E47" s="14">
        <f>SUM(E33:E46)</f>
        <v>12.108000000000001</v>
      </c>
      <c r="F47" s="13">
        <f>SUM(F33:F46)</f>
        <v>20426998</v>
      </c>
      <c r="G47" s="13">
        <f>SUM(G33:G46)</f>
        <v>4185857</v>
      </c>
      <c r="H47" s="13">
        <f>SUM(H33:H46)</f>
        <v>24612855</v>
      </c>
      <c r="I47" s="13">
        <f>SUM(I33:I46)</f>
        <v>184800</v>
      </c>
      <c r="J47" s="13">
        <f>SUM(J33:J46)</f>
        <v>8627735</v>
      </c>
      <c r="K47" s="13">
        <f>SUM(K33:K46)</f>
        <v>246128</v>
      </c>
      <c r="L47" s="13">
        <f>SUM(L33:L46)</f>
        <v>1188423</v>
      </c>
      <c r="M47" s="13">
        <f>SUM(M33:M46)</f>
        <v>7302717</v>
      </c>
      <c r="N47" s="15">
        <f>SUM(N33:N46)</f>
        <v>41916530</v>
      </c>
    </row>
    <row r="48" spans="1:14" x14ac:dyDescent="0.2">
      <c r="A48" s="11" t="s">
        <v>179</v>
      </c>
      <c r="B48" s="12"/>
      <c r="C48" s="13"/>
      <c r="D48" s="14"/>
      <c r="E48" s="14"/>
      <c r="F48" s="13"/>
      <c r="G48" s="13"/>
      <c r="H48" s="13"/>
      <c r="I48" s="13"/>
      <c r="J48" s="13"/>
      <c r="K48" s="13"/>
      <c r="L48" s="13"/>
      <c r="M48" s="13"/>
      <c r="N48" s="15"/>
    </row>
    <row r="49" spans="1:14" x14ac:dyDescent="0.2">
      <c r="A49" s="16" t="s">
        <v>180</v>
      </c>
      <c r="B49" s="17"/>
      <c r="C49" s="18">
        <v>40</v>
      </c>
      <c r="D49" s="19">
        <v>3.5087999999999999</v>
      </c>
      <c r="E49" s="19">
        <v>1.3115000000000001</v>
      </c>
      <c r="F49" s="18">
        <v>1912478</v>
      </c>
      <c r="G49" s="18">
        <v>379664</v>
      </c>
      <c r="H49" s="18">
        <v>2292142</v>
      </c>
      <c r="I49" s="18">
        <v>0</v>
      </c>
      <c r="J49" s="18">
        <v>797665</v>
      </c>
      <c r="K49" s="18">
        <v>22921</v>
      </c>
      <c r="L49" s="18">
        <v>18920</v>
      </c>
      <c r="M49" s="18">
        <v>0</v>
      </c>
      <c r="N49" s="20">
        <v>3108727</v>
      </c>
    </row>
    <row r="50" spans="1:14" x14ac:dyDescent="0.2">
      <c r="A50" s="11" t="s">
        <v>24</v>
      </c>
      <c r="B50" s="12"/>
      <c r="C50" s="13">
        <f>SUM(C49:C49)</f>
        <v>40</v>
      </c>
      <c r="D50" s="14">
        <f>SUM(D49:D49)</f>
        <v>3.5087999999999999</v>
      </c>
      <c r="E50" s="14">
        <f>SUM(E49:E49)</f>
        <v>1.3115000000000001</v>
      </c>
      <c r="F50" s="13">
        <f>SUM(F49:F49)</f>
        <v>1912478</v>
      </c>
      <c r="G50" s="13">
        <f>SUM(G49:G49)</f>
        <v>379664</v>
      </c>
      <c r="H50" s="13">
        <f>SUM(H49:H49)</f>
        <v>2292142</v>
      </c>
      <c r="I50" s="13">
        <f>SUM(I49:I49)</f>
        <v>0</v>
      </c>
      <c r="J50" s="13">
        <f>SUM(J49:J49)</f>
        <v>797665</v>
      </c>
      <c r="K50" s="13">
        <f>SUM(K49:K49)</f>
        <v>22921</v>
      </c>
      <c r="L50" s="13">
        <f>SUM(L49:L49)</f>
        <v>18920</v>
      </c>
      <c r="M50" s="13">
        <f>SUM(M49:M49)</f>
        <v>0</v>
      </c>
      <c r="N50" s="15">
        <f>SUM(N49:N49)</f>
        <v>3108727</v>
      </c>
    </row>
    <row r="51" spans="1:14" x14ac:dyDescent="0.2">
      <c r="A51" s="6" t="s">
        <v>402</v>
      </c>
      <c r="B51" s="7"/>
      <c r="C51" s="8">
        <f>C47+C50</f>
        <v>40</v>
      </c>
      <c r="D51" s="9">
        <f>D47+D50</f>
        <v>36.200899999999997</v>
      </c>
      <c r="E51" s="9">
        <f>E47+E50</f>
        <v>13.419500000000001</v>
      </c>
      <c r="F51" s="8">
        <f>F47+F50</f>
        <v>22339476</v>
      </c>
      <c r="G51" s="8">
        <f>G47+G50</f>
        <v>4565521</v>
      </c>
      <c r="H51" s="8">
        <f>H47+H50</f>
        <v>26904997</v>
      </c>
      <c r="I51" s="8">
        <f>I47+I50</f>
        <v>184800</v>
      </c>
      <c r="J51" s="8">
        <f>J47+J50</f>
        <v>9425400</v>
      </c>
      <c r="K51" s="8">
        <f>K47+K50</f>
        <v>269049</v>
      </c>
      <c r="L51" s="8">
        <f>L47+L50</f>
        <v>1207343</v>
      </c>
      <c r="M51" s="8">
        <f>M47+M50</f>
        <v>7302717</v>
      </c>
      <c r="N51" s="10">
        <f>N47+N50</f>
        <v>45025257</v>
      </c>
    </row>
    <row r="52" spans="1:14" x14ac:dyDescent="0.2">
      <c r="A52" s="16"/>
      <c r="B52" s="17"/>
      <c r="C52" s="18"/>
      <c r="D52" s="19"/>
      <c r="E52" s="19"/>
      <c r="F52" s="18"/>
      <c r="G52" s="18"/>
      <c r="H52" s="18"/>
      <c r="I52" s="18"/>
      <c r="J52" s="18"/>
      <c r="K52" s="18"/>
      <c r="L52" s="18"/>
      <c r="M52" s="18"/>
      <c r="N52" s="20"/>
    </row>
    <row r="53" spans="1:14" x14ac:dyDescent="0.2">
      <c r="A53" s="6" t="s">
        <v>403</v>
      </c>
      <c r="B53" s="7"/>
      <c r="C53" s="8"/>
      <c r="D53" s="9"/>
      <c r="E53" s="9"/>
      <c r="F53" s="8"/>
      <c r="G53" s="8"/>
      <c r="H53" s="8"/>
      <c r="I53" s="8"/>
      <c r="J53" s="8"/>
      <c r="K53" s="8"/>
      <c r="L53" s="8"/>
      <c r="M53" s="8"/>
      <c r="N53" s="10"/>
    </row>
    <row r="54" spans="1:14" x14ac:dyDescent="0.2">
      <c r="A54" s="6" t="s">
        <v>404</v>
      </c>
      <c r="B54" s="7" t="s">
        <v>6</v>
      </c>
      <c r="C54" s="8" t="s">
        <v>7</v>
      </c>
      <c r="D54" s="9" t="s">
        <v>8</v>
      </c>
      <c r="E54" s="9" t="s">
        <v>9</v>
      </c>
      <c r="F54" s="8" t="s">
        <v>10</v>
      </c>
      <c r="G54" s="8" t="s">
        <v>11</v>
      </c>
      <c r="H54" s="8" t="s">
        <v>12</v>
      </c>
      <c r="I54" s="8" t="s">
        <v>13</v>
      </c>
      <c r="J54" s="8" t="s">
        <v>14</v>
      </c>
      <c r="K54" s="8" t="s">
        <v>15</v>
      </c>
      <c r="L54" s="8" t="s">
        <v>16</v>
      </c>
      <c r="M54" s="8" t="s">
        <v>17</v>
      </c>
      <c r="N54" s="10" t="s">
        <v>18</v>
      </c>
    </row>
    <row r="55" spans="1:14" x14ac:dyDescent="0.2">
      <c r="A55" s="11" t="s">
        <v>63</v>
      </c>
      <c r="B55" s="12"/>
      <c r="C55" s="13"/>
      <c r="D55" s="14"/>
      <c r="E55" s="14"/>
      <c r="F55" s="13"/>
      <c r="G55" s="13"/>
      <c r="H55" s="13"/>
      <c r="I55" s="13"/>
      <c r="J55" s="13"/>
      <c r="K55" s="13"/>
      <c r="L55" s="13"/>
      <c r="M55" s="13"/>
      <c r="N55" s="15"/>
    </row>
    <row r="56" spans="1:14" x14ac:dyDescent="0.2">
      <c r="A56" s="16" t="s">
        <v>36</v>
      </c>
      <c r="B56" s="17"/>
      <c r="C56" s="18">
        <v>0</v>
      </c>
      <c r="D56" s="19">
        <v>-0.34</v>
      </c>
      <c r="E56" s="19">
        <v>0</v>
      </c>
      <c r="F56" s="18">
        <v>-294000</v>
      </c>
      <c r="G56" s="18">
        <v>0</v>
      </c>
      <c r="H56" s="18">
        <v>-294000</v>
      </c>
      <c r="I56" s="18">
        <v>0</v>
      </c>
      <c r="J56" s="18">
        <v>-102312</v>
      </c>
      <c r="K56" s="18">
        <v>-2940</v>
      </c>
      <c r="L56" s="18">
        <v>0</v>
      </c>
      <c r="M56" s="18">
        <v>0</v>
      </c>
      <c r="N56" s="20">
        <v>-396312</v>
      </c>
    </row>
    <row r="57" spans="1:14" x14ac:dyDescent="0.2">
      <c r="A57" s="16" t="s">
        <v>37</v>
      </c>
      <c r="B57" s="17"/>
      <c r="C57" s="18">
        <v>0</v>
      </c>
      <c r="D57" s="19">
        <v>0</v>
      </c>
      <c r="E57" s="19">
        <v>0</v>
      </c>
      <c r="F57" s="18">
        <v>0</v>
      </c>
      <c r="G57" s="18">
        <v>0</v>
      </c>
      <c r="H57" s="18">
        <v>0</v>
      </c>
      <c r="I57" s="18">
        <v>294000</v>
      </c>
      <c r="J57" s="18">
        <v>99372</v>
      </c>
      <c r="K57" s="18">
        <v>0</v>
      </c>
      <c r="L57" s="18">
        <v>0</v>
      </c>
      <c r="M57" s="18">
        <v>0</v>
      </c>
      <c r="N57" s="20">
        <v>393372</v>
      </c>
    </row>
    <row r="58" spans="1:14" x14ac:dyDescent="0.2">
      <c r="A58" s="16" t="s">
        <v>30</v>
      </c>
      <c r="B58" s="17">
        <v>7</v>
      </c>
      <c r="C58" s="18">
        <v>0</v>
      </c>
      <c r="D58" s="19">
        <v>0</v>
      </c>
      <c r="E58" s="19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700000</v>
      </c>
      <c r="N58" s="20">
        <v>700000</v>
      </c>
    </row>
    <row r="59" spans="1:14" x14ac:dyDescent="0.2">
      <c r="A59" s="16" t="s">
        <v>20</v>
      </c>
      <c r="B59" s="17">
        <v>8</v>
      </c>
      <c r="C59" s="18">
        <v>0</v>
      </c>
      <c r="D59" s="19">
        <v>0</v>
      </c>
      <c r="E59" s="19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4182000</v>
      </c>
      <c r="N59" s="20">
        <v>4182000</v>
      </c>
    </row>
    <row r="60" spans="1:14" x14ac:dyDescent="0.2">
      <c r="A60" s="16" t="s">
        <v>21</v>
      </c>
      <c r="B60" s="17">
        <v>544</v>
      </c>
      <c r="C60" s="18">
        <v>0</v>
      </c>
      <c r="D60" s="19">
        <v>0</v>
      </c>
      <c r="E60" s="19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3440506</v>
      </c>
      <c r="N60" s="20">
        <v>3440506</v>
      </c>
    </row>
    <row r="61" spans="1:14" x14ac:dyDescent="0.2">
      <c r="A61" s="16" t="s">
        <v>45</v>
      </c>
      <c r="B61" s="17"/>
      <c r="C61" s="18">
        <v>0</v>
      </c>
      <c r="D61" s="19">
        <v>0</v>
      </c>
      <c r="E61" s="19">
        <v>0.4</v>
      </c>
      <c r="F61" s="18">
        <v>0</v>
      </c>
      <c r="G61" s="18">
        <v>105883</v>
      </c>
      <c r="H61" s="18">
        <v>105883</v>
      </c>
      <c r="I61" s="18">
        <v>0</v>
      </c>
      <c r="J61" s="18">
        <v>36847</v>
      </c>
      <c r="K61" s="18">
        <v>1059</v>
      </c>
      <c r="L61" s="18">
        <v>0</v>
      </c>
      <c r="M61" s="18">
        <v>0</v>
      </c>
      <c r="N61" s="20">
        <v>142730</v>
      </c>
    </row>
    <row r="62" spans="1:14" x14ac:dyDescent="0.2">
      <c r="A62" s="16" t="s">
        <v>23</v>
      </c>
      <c r="B62" s="17"/>
      <c r="C62" s="18">
        <v>0</v>
      </c>
      <c r="D62" s="19">
        <v>0</v>
      </c>
      <c r="E62" s="19">
        <v>3.21</v>
      </c>
      <c r="F62" s="18">
        <v>0</v>
      </c>
      <c r="G62" s="18">
        <v>1364378</v>
      </c>
      <c r="H62" s="18">
        <v>1364378</v>
      </c>
      <c r="I62" s="18">
        <v>0</v>
      </c>
      <c r="J62" s="18">
        <v>474804</v>
      </c>
      <c r="K62" s="18">
        <v>13644</v>
      </c>
      <c r="L62" s="18">
        <v>0</v>
      </c>
      <c r="M62" s="18">
        <v>0</v>
      </c>
      <c r="N62" s="20">
        <v>1839182</v>
      </c>
    </row>
    <row r="63" spans="1:14" x14ac:dyDescent="0.2">
      <c r="A63" s="16" t="s">
        <v>64</v>
      </c>
      <c r="B63" s="17"/>
      <c r="C63" s="18">
        <v>0</v>
      </c>
      <c r="D63" s="19">
        <v>35.2879</v>
      </c>
      <c r="E63" s="19">
        <v>6.55</v>
      </c>
      <c r="F63" s="18">
        <v>21593299</v>
      </c>
      <c r="G63" s="18">
        <v>2090206</v>
      </c>
      <c r="H63" s="18">
        <v>23683505</v>
      </c>
      <c r="I63" s="18">
        <v>0</v>
      </c>
      <c r="J63" s="18">
        <v>8241860</v>
      </c>
      <c r="K63" s="18">
        <v>236835</v>
      </c>
      <c r="L63" s="18">
        <v>2071678</v>
      </c>
      <c r="M63" s="18">
        <v>0</v>
      </c>
      <c r="N63" s="20">
        <v>33997043</v>
      </c>
    </row>
    <row r="64" spans="1:14" x14ac:dyDescent="0.2">
      <c r="A64" s="16" t="s">
        <v>83</v>
      </c>
      <c r="B64" s="17"/>
      <c r="C64" s="18">
        <v>0</v>
      </c>
      <c r="D64" s="19">
        <v>0</v>
      </c>
      <c r="E64" s="19">
        <v>0</v>
      </c>
      <c r="F64" s="18">
        <v>60000</v>
      </c>
      <c r="G64" s="18">
        <v>0</v>
      </c>
      <c r="H64" s="18">
        <v>60000</v>
      </c>
      <c r="I64" s="18">
        <v>0</v>
      </c>
      <c r="J64" s="18">
        <v>20880</v>
      </c>
      <c r="K64" s="18">
        <v>600</v>
      </c>
      <c r="L64" s="18">
        <v>9000</v>
      </c>
      <c r="M64" s="18">
        <v>0</v>
      </c>
      <c r="N64" s="20">
        <v>89880</v>
      </c>
    </row>
    <row r="65" spans="1:14" x14ac:dyDescent="0.2">
      <c r="A65" s="11" t="s">
        <v>24</v>
      </c>
      <c r="B65" s="12"/>
      <c r="C65" s="13">
        <f>SUM(C56:C64)</f>
        <v>0</v>
      </c>
      <c r="D65" s="14">
        <f>SUM(D56:D64)</f>
        <v>34.947899999999997</v>
      </c>
      <c r="E65" s="14">
        <f>SUM(E56:E64)</f>
        <v>10.16</v>
      </c>
      <c r="F65" s="13">
        <f>SUM(F56:F64)</f>
        <v>21359299</v>
      </c>
      <c r="G65" s="13">
        <f>SUM(G56:G64)</f>
        <v>3560467</v>
      </c>
      <c r="H65" s="13">
        <f>SUM(H56:H64)</f>
        <v>24919766</v>
      </c>
      <c r="I65" s="13">
        <f>SUM(I56:I64)</f>
        <v>294000</v>
      </c>
      <c r="J65" s="13">
        <f>SUM(J56:J64)</f>
        <v>8771451</v>
      </c>
      <c r="K65" s="13">
        <f>SUM(K56:K64)</f>
        <v>249198</v>
      </c>
      <c r="L65" s="13">
        <f>SUM(L56:L64)</f>
        <v>2080678</v>
      </c>
      <c r="M65" s="13">
        <f>SUM(M56:M64)</f>
        <v>8322506</v>
      </c>
      <c r="N65" s="15">
        <f>SUM(N56:N64)</f>
        <v>44388401</v>
      </c>
    </row>
    <row r="66" spans="1:14" x14ac:dyDescent="0.2">
      <c r="A66" s="11" t="s">
        <v>25</v>
      </c>
      <c r="B66" s="12"/>
      <c r="C66" s="13"/>
      <c r="D66" s="14"/>
      <c r="E66" s="14"/>
      <c r="F66" s="13"/>
      <c r="G66" s="13"/>
      <c r="H66" s="13"/>
      <c r="I66" s="13"/>
      <c r="J66" s="13"/>
      <c r="K66" s="13"/>
      <c r="L66" s="13"/>
      <c r="M66" s="13"/>
      <c r="N66" s="15"/>
    </row>
    <row r="67" spans="1:14" x14ac:dyDescent="0.2">
      <c r="A67" s="16" t="s">
        <v>49</v>
      </c>
      <c r="B67" s="17"/>
      <c r="C67" s="18">
        <v>44</v>
      </c>
      <c r="D67" s="19">
        <v>0</v>
      </c>
      <c r="E67" s="19">
        <v>1.6014999999999999</v>
      </c>
      <c r="F67" s="18">
        <v>0</v>
      </c>
      <c r="G67" s="18">
        <v>492346</v>
      </c>
      <c r="H67" s="18">
        <v>492346</v>
      </c>
      <c r="I67" s="18">
        <v>0</v>
      </c>
      <c r="J67" s="18">
        <v>171336</v>
      </c>
      <c r="K67" s="18">
        <v>4923</v>
      </c>
      <c r="L67" s="18">
        <v>4400</v>
      </c>
      <c r="M67" s="18">
        <v>0</v>
      </c>
      <c r="N67" s="20">
        <v>668082</v>
      </c>
    </row>
    <row r="68" spans="1:14" x14ac:dyDescent="0.2">
      <c r="A68" s="16" t="s">
        <v>176</v>
      </c>
      <c r="B68" s="17"/>
      <c r="C68" s="18">
        <v>141</v>
      </c>
      <c r="D68" s="19">
        <v>0</v>
      </c>
      <c r="E68" s="19">
        <v>2.6185999999999998</v>
      </c>
      <c r="F68" s="18">
        <v>0</v>
      </c>
      <c r="G68" s="18">
        <v>805031</v>
      </c>
      <c r="H68" s="18">
        <v>805031</v>
      </c>
      <c r="I68" s="18">
        <v>0</v>
      </c>
      <c r="J68" s="18">
        <v>280151</v>
      </c>
      <c r="K68" s="18">
        <v>8050</v>
      </c>
      <c r="L68" s="18">
        <v>8601</v>
      </c>
      <c r="M68" s="18">
        <v>0</v>
      </c>
      <c r="N68" s="20">
        <v>1093783</v>
      </c>
    </row>
    <row r="69" spans="1:14" x14ac:dyDescent="0.2">
      <c r="A69" s="16" t="s">
        <v>176</v>
      </c>
      <c r="B69" s="17"/>
      <c r="C69" s="18">
        <v>59</v>
      </c>
      <c r="D69" s="19">
        <v>0</v>
      </c>
      <c r="E69" s="19">
        <v>1.3452</v>
      </c>
      <c r="F69" s="18">
        <v>0</v>
      </c>
      <c r="G69" s="18">
        <v>413552</v>
      </c>
      <c r="H69" s="18">
        <v>413552</v>
      </c>
      <c r="I69" s="18">
        <v>0</v>
      </c>
      <c r="J69" s="18">
        <v>143917</v>
      </c>
      <c r="K69" s="18">
        <v>4136</v>
      </c>
      <c r="L69" s="18">
        <v>3599</v>
      </c>
      <c r="M69" s="18">
        <v>0</v>
      </c>
      <c r="N69" s="20">
        <v>561068</v>
      </c>
    </row>
    <row r="70" spans="1:14" x14ac:dyDescent="0.2">
      <c r="A70" s="16" t="s">
        <v>293</v>
      </c>
      <c r="B70" s="17"/>
      <c r="C70" s="18">
        <v>39</v>
      </c>
      <c r="D70" s="19">
        <v>0</v>
      </c>
      <c r="E70" s="19">
        <v>0.66469999999999996</v>
      </c>
      <c r="F70" s="18">
        <v>0</v>
      </c>
      <c r="G70" s="18">
        <v>204347</v>
      </c>
      <c r="H70" s="18">
        <v>204347</v>
      </c>
      <c r="I70" s="18">
        <v>0</v>
      </c>
      <c r="J70" s="18">
        <v>71112</v>
      </c>
      <c r="K70" s="18">
        <v>2043</v>
      </c>
      <c r="L70" s="18">
        <v>1599</v>
      </c>
      <c r="M70" s="18">
        <v>0</v>
      </c>
      <c r="N70" s="20">
        <v>277058</v>
      </c>
    </row>
    <row r="71" spans="1:14" x14ac:dyDescent="0.2">
      <c r="A71" s="16" t="s">
        <v>66</v>
      </c>
      <c r="B71" s="17"/>
      <c r="C71" s="18">
        <v>7</v>
      </c>
      <c r="D71" s="19">
        <v>0</v>
      </c>
      <c r="E71" s="19">
        <v>6.4500000000000002E-2</v>
      </c>
      <c r="F71" s="18">
        <v>0</v>
      </c>
      <c r="G71" s="18">
        <v>19829</v>
      </c>
      <c r="H71" s="18">
        <v>19829</v>
      </c>
      <c r="I71" s="18">
        <v>0</v>
      </c>
      <c r="J71" s="18">
        <v>6901</v>
      </c>
      <c r="K71" s="18">
        <v>198</v>
      </c>
      <c r="L71" s="18">
        <v>140</v>
      </c>
      <c r="M71" s="18">
        <v>0</v>
      </c>
      <c r="N71" s="20">
        <v>26870</v>
      </c>
    </row>
    <row r="72" spans="1:14" x14ac:dyDescent="0.2">
      <c r="A72" s="16" t="s">
        <v>234</v>
      </c>
      <c r="B72" s="17"/>
      <c r="C72" s="18">
        <v>32</v>
      </c>
      <c r="D72" s="19">
        <v>0</v>
      </c>
      <c r="E72" s="19">
        <v>0.28420000000000001</v>
      </c>
      <c r="F72" s="18">
        <v>0</v>
      </c>
      <c r="G72" s="18">
        <v>87371</v>
      </c>
      <c r="H72" s="18">
        <v>87371</v>
      </c>
      <c r="I72" s="18">
        <v>0</v>
      </c>
      <c r="J72" s="18">
        <v>30405</v>
      </c>
      <c r="K72" s="18">
        <v>874</v>
      </c>
      <c r="L72" s="18">
        <v>640</v>
      </c>
      <c r="M72" s="18">
        <v>0</v>
      </c>
      <c r="N72" s="20">
        <v>118416</v>
      </c>
    </row>
    <row r="73" spans="1:14" x14ac:dyDescent="0.2">
      <c r="A73" s="11" t="s">
        <v>24</v>
      </c>
      <c r="B73" s="12"/>
      <c r="C73" s="13">
        <f>SUM(C67:C72)</f>
        <v>322</v>
      </c>
      <c r="D73" s="14">
        <f>SUM(D67:D72)</f>
        <v>0</v>
      </c>
      <c r="E73" s="14">
        <f>SUM(E67:E72)</f>
        <v>6.5786999999999995</v>
      </c>
      <c r="F73" s="13">
        <f>SUM(F67:F72)</f>
        <v>0</v>
      </c>
      <c r="G73" s="13">
        <f>SUM(G67:G72)</f>
        <v>2022476</v>
      </c>
      <c r="H73" s="13">
        <f>SUM(H67:H72)</f>
        <v>2022476</v>
      </c>
      <c r="I73" s="13">
        <f>SUM(I67:I72)</f>
        <v>0</v>
      </c>
      <c r="J73" s="13">
        <f>SUM(J67:J72)</f>
        <v>703822</v>
      </c>
      <c r="K73" s="13">
        <f>SUM(K67:K72)</f>
        <v>20224</v>
      </c>
      <c r="L73" s="13">
        <f>SUM(L67:L72)</f>
        <v>18979</v>
      </c>
      <c r="M73" s="13">
        <f>SUM(M67:M72)</f>
        <v>0</v>
      </c>
      <c r="N73" s="15">
        <f>SUM(N67:N72)</f>
        <v>2745277</v>
      </c>
    </row>
    <row r="74" spans="1:14" x14ac:dyDescent="0.2">
      <c r="A74" s="11" t="s">
        <v>179</v>
      </c>
      <c r="B74" s="12"/>
      <c r="C74" s="13"/>
      <c r="D74" s="14"/>
      <c r="E74" s="14"/>
      <c r="F74" s="13"/>
      <c r="G74" s="13"/>
      <c r="H74" s="13"/>
      <c r="I74" s="13"/>
      <c r="J74" s="13"/>
      <c r="K74" s="13"/>
      <c r="L74" s="13"/>
      <c r="M74" s="13"/>
      <c r="N74" s="15"/>
    </row>
    <row r="75" spans="1:14" x14ac:dyDescent="0.2">
      <c r="A75" s="16" t="s">
        <v>180</v>
      </c>
      <c r="B75" s="17"/>
      <c r="C75" s="18">
        <v>51</v>
      </c>
      <c r="D75" s="19">
        <v>4.0094000000000003</v>
      </c>
      <c r="E75" s="19">
        <v>1.6720999999999999</v>
      </c>
      <c r="F75" s="18">
        <v>2185331</v>
      </c>
      <c r="G75" s="18">
        <v>484053</v>
      </c>
      <c r="H75" s="18">
        <v>2669384</v>
      </c>
      <c r="I75" s="18">
        <v>0</v>
      </c>
      <c r="J75" s="18">
        <v>928946</v>
      </c>
      <c r="K75" s="18">
        <v>26694</v>
      </c>
      <c r="L75" s="18">
        <v>24123</v>
      </c>
      <c r="M75" s="18">
        <v>0</v>
      </c>
      <c r="N75" s="20">
        <v>3622453</v>
      </c>
    </row>
    <row r="76" spans="1:14" x14ac:dyDescent="0.2">
      <c r="A76" s="16" t="s">
        <v>181</v>
      </c>
      <c r="B76" s="17"/>
      <c r="C76" s="18">
        <v>14</v>
      </c>
      <c r="D76" s="19">
        <v>0.55030000000000001</v>
      </c>
      <c r="E76" s="19">
        <v>0.22950000000000001</v>
      </c>
      <c r="F76" s="18">
        <v>299942</v>
      </c>
      <c r="G76" s="18">
        <v>66437</v>
      </c>
      <c r="H76" s="18">
        <v>366379</v>
      </c>
      <c r="I76" s="18">
        <v>0</v>
      </c>
      <c r="J76" s="18">
        <v>127500</v>
      </c>
      <c r="K76" s="18">
        <v>3664</v>
      </c>
      <c r="L76" s="18">
        <v>3311</v>
      </c>
      <c r="M76" s="18">
        <v>0</v>
      </c>
      <c r="N76" s="20">
        <v>497190</v>
      </c>
    </row>
    <row r="77" spans="1:14" x14ac:dyDescent="0.2">
      <c r="A77" s="11" t="s">
        <v>24</v>
      </c>
      <c r="B77" s="12"/>
      <c r="C77" s="13">
        <f>SUM(C75:C76)</f>
        <v>65</v>
      </c>
      <c r="D77" s="14">
        <f>SUM(D75:D76)</f>
        <v>4.5597000000000003</v>
      </c>
      <c r="E77" s="14">
        <f>SUM(E75:E76)</f>
        <v>1.9016</v>
      </c>
      <c r="F77" s="13">
        <f>SUM(F75:F76)</f>
        <v>2485273</v>
      </c>
      <c r="G77" s="13">
        <f>SUM(G75:G76)</f>
        <v>550490</v>
      </c>
      <c r="H77" s="13">
        <f>SUM(H75:H76)</f>
        <v>3035763</v>
      </c>
      <c r="I77" s="13">
        <f>SUM(I75:I76)</f>
        <v>0</v>
      </c>
      <c r="J77" s="13">
        <f>SUM(J75:J76)</f>
        <v>1056446</v>
      </c>
      <c r="K77" s="13">
        <f>SUM(K75:K76)</f>
        <v>30358</v>
      </c>
      <c r="L77" s="13">
        <f>SUM(L75:L76)</f>
        <v>27434</v>
      </c>
      <c r="M77" s="13">
        <f>SUM(M75:M76)</f>
        <v>0</v>
      </c>
      <c r="N77" s="15">
        <f>SUM(N75:N76)</f>
        <v>4119643</v>
      </c>
    </row>
    <row r="78" spans="1:14" x14ac:dyDescent="0.2">
      <c r="A78" s="6" t="s">
        <v>405</v>
      </c>
      <c r="B78" s="7"/>
      <c r="C78" s="8">
        <f>C65+C73+C77</f>
        <v>387</v>
      </c>
      <c r="D78" s="9">
        <f>D65+D73+D77</f>
        <v>39.507599999999996</v>
      </c>
      <c r="E78" s="9">
        <f>E65+E73+E77</f>
        <v>18.6403</v>
      </c>
      <c r="F78" s="8">
        <f>F65+F73+F77</f>
        <v>23844572</v>
      </c>
      <c r="G78" s="8">
        <f>G65+G73+G77</f>
        <v>6133433</v>
      </c>
      <c r="H78" s="8">
        <f>H65+H73+H77</f>
        <v>29978005</v>
      </c>
      <c r="I78" s="8">
        <f>I65+I73+I77</f>
        <v>294000</v>
      </c>
      <c r="J78" s="8">
        <f>J65+J73+J77</f>
        <v>10531719</v>
      </c>
      <c r="K78" s="8">
        <f>K65+K73+K77</f>
        <v>299780</v>
      </c>
      <c r="L78" s="8">
        <f>L65+L73+L77</f>
        <v>2127091</v>
      </c>
      <c r="M78" s="8">
        <f>M65+M73+M77</f>
        <v>8322506</v>
      </c>
      <c r="N78" s="10">
        <f>N65+N73+N77</f>
        <v>51253321</v>
      </c>
    </row>
    <row r="79" spans="1:14" x14ac:dyDescent="0.2">
      <c r="A79" s="16"/>
      <c r="B79" s="17"/>
      <c r="C79" s="18"/>
      <c r="D79" s="19"/>
      <c r="E79" s="19"/>
      <c r="F79" s="18"/>
      <c r="G79" s="18"/>
      <c r="H79" s="18"/>
      <c r="I79" s="18"/>
      <c r="J79" s="18"/>
      <c r="K79" s="18"/>
      <c r="L79" s="18"/>
      <c r="M79" s="18"/>
      <c r="N79" s="20"/>
    </row>
    <row r="80" spans="1:14" x14ac:dyDescent="0.2">
      <c r="A80" s="6" t="s">
        <v>406</v>
      </c>
      <c r="B80" s="7"/>
      <c r="C80" s="8"/>
      <c r="D80" s="9"/>
      <c r="E80" s="9"/>
      <c r="F80" s="8"/>
      <c r="G80" s="8"/>
      <c r="H80" s="8"/>
      <c r="I80" s="8"/>
      <c r="J80" s="8"/>
      <c r="K80" s="8"/>
      <c r="L80" s="8"/>
      <c r="M80" s="8"/>
      <c r="N80" s="10"/>
    </row>
    <row r="81" spans="1:14" x14ac:dyDescent="0.2">
      <c r="A81" s="6" t="s">
        <v>407</v>
      </c>
      <c r="B81" s="7" t="s">
        <v>6</v>
      </c>
      <c r="C81" s="8" t="s">
        <v>7</v>
      </c>
      <c r="D81" s="9" t="s">
        <v>8</v>
      </c>
      <c r="E81" s="9" t="s">
        <v>9</v>
      </c>
      <c r="F81" s="8" t="s">
        <v>10</v>
      </c>
      <c r="G81" s="8" t="s">
        <v>11</v>
      </c>
      <c r="H81" s="8" t="s">
        <v>12</v>
      </c>
      <c r="I81" s="8" t="s">
        <v>13</v>
      </c>
      <c r="J81" s="8" t="s">
        <v>14</v>
      </c>
      <c r="K81" s="8" t="s">
        <v>15</v>
      </c>
      <c r="L81" s="8" t="s">
        <v>16</v>
      </c>
      <c r="M81" s="8" t="s">
        <v>17</v>
      </c>
      <c r="N81" s="10" t="s">
        <v>18</v>
      </c>
    </row>
    <row r="82" spans="1:14" x14ac:dyDescent="0.2">
      <c r="A82" s="11" t="s">
        <v>63</v>
      </c>
      <c r="B82" s="12"/>
      <c r="C82" s="13"/>
      <c r="D82" s="14"/>
      <c r="E82" s="14"/>
      <c r="F82" s="13"/>
      <c r="G82" s="13"/>
      <c r="H82" s="13"/>
      <c r="I82" s="13"/>
      <c r="J82" s="13"/>
      <c r="K82" s="13"/>
      <c r="L82" s="13"/>
      <c r="M82" s="13"/>
      <c r="N82" s="15"/>
    </row>
    <row r="83" spans="1:14" x14ac:dyDescent="0.2">
      <c r="A83" s="16" t="s">
        <v>36</v>
      </c>
      <c r="B83" s="17"/>
      <c r="C83" s="18">
        <v>0</v>
      </c>
      <c r="D83" s="19">
        <v>-0.24</v>
      </c>
      <c r="E83" s="19">
        <v>0</v>
      </c>
      <c r="F83" s="18">
        <v>-117600</v>
      </c>
      <c r="G83" s="18">
        <v>0</v>
      </c>
      <c r="H83" s="18">
        <v>-117600</v>
      </c>
      <c r="I83" s="18">
        <v>0</v>
      </c>
      <c r="J83" s="18">
        <v>-40925</v>
      </c>
      <c r="K83" s="18">
        <v>-1176</v>
      </c>
      <c r="L83" s="18">
        <v>0</v>
      </c>
      <c r="M83" s="18">
        <v>0</v>
      </c>
      <c r="N83" s="20">
        <v>-158525</v>
      </c>
    </row>
    <row r="84" spans="1:14" x14ac:dyDescent="0.2">
      <c r="A84" s="16" t="s">
        <v>286</v>
      </c>
      <c r="B84" s="17"/>
      <c r="C84" s="18">
        <v>0</v>
      </c>
      <c r="D84" s="19">
        <v>0</v>
      </c>
      <c r="E84" s="19">
        <v>0</v>
      </c>
      <c r="F84" s="18">
        <v>0</v>
      </c>
      <c r="G84" s="18">
        <v>0</v>
      </c>
      <c r="H84" s="18">
        <v>0</v>
      </c>
      <c r="I84" s="18">
        <v>25000</v>
      </c>
      <c r="J84" s="18">
        <v>8450</v>
      </c>
      <c r="K84" s="18">
        <v>0</v>
      </c>
      <c r="L84" s="18">
        <v>0</v>
      </c>
      <c r="M84" s="18">
        <v>0</v>
      </c>
      <c r="N84" s="20">
        <v>33450</v>
      </c>
    </row>
    <row r="85" spans="1:14" x14ac:dyDescent="0.2">
      <c r="A85" s="16" t="s">
        <v>37</v>
      </c>
      <c r="B85" s="17"/>
      <c r="C85" s="18">
        <v>0</v>
      </c>
      <c r="D85" s="19">
        <v>0</v>
      </c>
      <c r="E85" s="19">
        <v>0</v>
      </c>
      <c r="F85" s="18">
        <v>0</v>
      </c>
      <c r="G85" s="18">
        <v>0</v>
      </c>
      <c r="H85" s="18">
        <v>0</v>
      </c>
      <c r="I85" s="18">
        <v>117600</v>
      </c>
      <c r="J85" s="18">
        <v>39749</v>
      </c>
      <c r="K85" s="18">
        <v>0</v>
      </c>
      <c r="L85" s="18">
        <v>0</v>
      </c>
      <c r="M85" s="18">
        <v>0</v>
      </c>
      <c r="N85" s="20">
        <v>157349</v>
      </c>
    </row>
    <row r="86" spans="1:14" x14ac:dyDescent="0.2">
      <c r="A86" s="16" t="s">
        <v>30</v>
      </c>
      <c r="B86" s="17">
        <v>7</v>
      </c>
      <c r="C86" s="18">
        <v>0</v>
      </c>
      <c r="D86" s="19">
        <v>0</v>
      </c>
      <c r="E86" s="19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393985</v>
      </c>
      <c r="N86" s="20">
        <v>393985</v>
      </c>
    </row>
    <row r="87" spans="1:14" x14ac:dyDescent="0.2">
      <c r="A87" s="16" t="s">
        <v>20</v>
      </c>
      <c r="B87" s="17">
        <v>8</v>
      </c>
      <c r="C87" s="18">
        <v>0</v>
      </c>
      <c r="D87" s="19">
        <v>0</v>
      </c>
      <c r="E87" s="19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3618015</v>
      </c>
      <c r="N87" s="20">
        <v>3618015</v>
      </c>
    </row>
    <row r="88" spans="1:14" x14ac:dyDescent="0.2">
      <c r="A88" s="16" t="s">
        <v>21</v>
      </c>
      <c r="B88" s="17">
        <v>544</v>
      </c>
      <c r="C88" s="18">
        <v>0</v>
      </c>
      <c r="D88" s="19">
        <v>0</v>
      </c>
      <c r="E88" s="19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4970458</v>
      </c>
      <c r="N88" s="20">
        <v>4970458</v>
      </c>
    </row>
    <row r="89" spans="1:14" x14ac:dyDescent="0.2">
      <c r="A89" s="16" t="s">
        <v>23</v>
      </c>
      <c r="B89" s="17"/>
      <c r="C89" s="18">
        <v>0</v>
      </c>
      <c r="D89" s="19">
        <v>0</v>
      </c>
      <c r="E89" s="19">
        <v>3.68</v>
      </c>
      <c r="F89" s="18">
        <v>0</v>
      </c>
      <c r="G89" s="18">
        <v>1564147</v>
      </c>
      <c r="H89" s="18">
        <v>1564147</v>
      </c>
      <c r="I89" s="18">
        <v>0</v>
      </c>
      <c r="J89" s="18">
        <v>544323</v>
      </c>
      <c r="K89" s="18">
        <v>15641</v>
      </c>
      <c r="L89" s="18">
        <v>0</v>
      </c>
      <c r="M89" s="18">
        <v>0</v>
      </c>
      <c r="N89" s="20">
        <v>2108470</v>
      </c>
    </row>
    <row r="90" spans="1:14" x14ac:dyDescent="0.2">
      <c r="A90" s="16" t="s">
        <v>64</v>
      </c>
      <c r="B90" s="17"/>
      <c r="C90" s="18">
        <v>0</v>
      </c>
      <c r="D90" s="19">
        <v>48.076099999999997</v>
      </c>
      <c r="E90" s="19">
        <v>8.8143999999999991</v>
      </c>
      <c r="F90" s="18">
        <v>29674765</v>
      </c>
      <c r="G90" s="18">
        <v>2812827</v>
      </c>
      <c r="H90" s="18">
        <v>32487592</v>
      </c>
      <c r="I90" s="18">
        <v>0</v>
      </c>
      <c r="J90" s="18">
        <v>11305682</v>
      </c>
      <c r="K90" s="18">
        <v>324876</v>
      </c>
      <c r="L90" s="18">
        <v>878211</v>
      </c>
      <c r="M90" s="18">
        <v>0</v>
      </c>
      <c r="N90" s="20">
        <v>44671485</v>
      </c>
    </row>
    <row r="91" spans="1:14" x14ac:dyDescent="0.2">
      <c r="A91" s="16" t="s">
        <v>83</v>
      </c>
      <c r="B91" s="17"/>
      <c r="C91" s="18">
        <v>0</v>
      </c>
      <c r="D91" s="19">
        <v>0</v>
      </c>
      <c r="E91" s="19">
        <v>0</v>
      </c>
      <c r="F91" s="18">
        <v>108000</v>
      </c>
      <c r="G91" s="18">
        <v>0</v>
      </c>
      <c r="H91" s="18">
        <v>108000</v>
      </c>
      <c r="I91" s="18">
        <v>0</v>
      </c>
      <c r="J91" s="18">
        <v>37584</v>
      </c>
      <c r="K91" s="18">
        <v>1080</v>
      </c>
      <c r="L91" s="18">
        <v>9000</v>
      </c>
      <c r="M91" s="18">
        <v>0</v>
      </c>
      <c r="N91" s="20">
        <v>154584</v>
      </c>
    </row>
    <row r="92" spans="1:14" x14ac:dyDescent="0.2">
      <c r="A92" s="11" t="s">
        <v>24</v>
      </c>
      <c r="B92" s="12"/>
      <c r="C92" s="13">
        <f>SUM(C83:C91)</f>
        <v>0</v>
      </c>
      <c r="D92" s="14">
        <f>SUM(D83:D91)</f>
        <v>47.836099999999995</v>
      </c>
      <c r="E92" s="14">
        <f>SUM(E83:E91)</f>
        <v>12.494399999999999</v>
      </c>
      <c r="F92" s="13">
        <f>SUM(F83:F91)</f>
        <v>29665165</v>
      </c>
      <c r="G92" s="13">
        <f>SUM(G83:G91)</f>
        <v>4376974</v>
      </c>
      <c r="H92" s="13">
        <f>SUM(H83:H91)</f>
        <v>34042139</v>
      </c>
      <c r="I92" s="13">
        <f>SUM(I83:I91)</f>
        <v>142600</v>
      </c>
      <c r="J92" s="13">
        <f>SUM(J83:J91)</f>
        <v>11894863</v>
      </c>
      <c r="K92" s="13">
        <f>SUM(K83:K91)</f>
        <v>340421</v>
      </c>
      <c r="L92" s="13">
        <f>SUM(L83:L91)</f>
        <v>887211</v>
      </c>
      <c r="M92" s="13">
        <f>SUM(M83:M91)</f>
        <v>8982458</v>
      </c>
      <c r="N92" s="15">
        <f>SUM(N83:N91)</f>
        <v>55949271</v>
      </c>
    </row>
    <row r="93" spans="1:14" x14ac:dyDescent="0.2">
      <c r="A93" s="11" t="s">
        <v>25</v>
      </c>
      <c r="B93" s="12"/>
      <c r="C93" s="13"/>
      <c r="D93" s="14"/>
      <c r="E93" s="14"/>
      <c r="F93" s="13"/>
      <c r="G93" s="13"/>
      <c r="H93" s="13"/>
      <c r="I93" s="13"/>
      <c r="J93" s="13"/>
      <c r="K93" s="13"/>
      <c r="L93" s="13"/>
      <c r="M93" s="13"/>
      <c r="N93" s="15"/>
    </row>
    <row r="94" spans="1:14" x14ac:dyDescent="0.2">
      <c r="A94" s="16" t="s">
        <v>49</v>
      </c>
      <c r="B94" s="17"/>
      <c r="C94" s="18">
        <v>78</v>
      </c>
      <c r="D94" s="19">
        <v>0</v>
      </c>
      <c r="E94" s="19">
        <v>2.7980999999999998</v>
      </c>
      <c r="F94" s="18">
        <v>0</v>
      </c>
      <c r="G94" s="18">
        <v>860214</v>
      </c>
      <c r="H94" s="18">
        <v>860214</v>
      </c>
      <c r="I94" s="18">
        <v>0</v>
      </c>
      <c r="J94" s="18">
        <v>299354</v>
      </c>
      <c r="K94" s="18">
        <v>8602</v>
      </c>
      <c r="L94" s="18">
        <v>7800</v>
      </c>
      <c r="M94" s="18">
        <v>0</v>
      </c>
      <c r="N94" s="20">
        <v>1167368</v>
      </c>
    </row>
    <row r="95" spans="1:14" x14ac:dyDescent="0.2">
      <c r="A95" s="16" t="s">
        <v>176</v>
      </c>
      <c r="B95" s="17"/>
      <c r="C95" s="18">
        <v>285</v>
      </c>
      <c r="D95" s="19">
        <v>0</v>
      </c>
      <c r="E95" s="19">
        <v>4.5454999999999997</v>
      </c>
      <c r="F95" s="18">
        <v>0</v>
      </c>
      <c r="G95" s="18">
        <v>1397414</v>
      </c>
      <c r="H95" s="18">
        <v>1397414</v>
      </c>
      <c r="I95" s="18">
        <v>0</v>
      </c>
      <c r="J95" s="18">
        <v>486300</v>
      </c>
      <c r="K95" s="18">
        <v>13974</v>
      </c>
      <c r="L95" s="18">
        <v>17385</v>
      </c>
      <c r="M95" s="18">
        <v>0</v>
      </c>
      <c r="N95" s="20">
        <v>1901099</v>
      </c>
    </row>
    <row r="96" spans="1:14" x14ac:dyDescent="0.2">
      <c r="A96" s="11" t="s">
        <v>24</v>
      </c>
      <c r="B96" s="12"/>
      <c r="C96" s="13">
        <f>SUM(C94:C95)</f>
        <v>363</v>
      </c>
      <c r="D96" s="14">
        <f>SUM(D94:D95)</f>
        <v>0</v>
      </c>
      <c r="E96" s="14">
        <f>SUM(E94:E95)</f>
        <v>7.3435999999999995</v>
      </c>
      <c r="F96" s="13">
        <f>SUM(F94:F95)</f>
        <v>0</v>
      </c>
      <c r="G96" s="13">
        <f>SUM(G94:G95)</f>
        <v>2257628</v>
      </c>
      <c r="H96" s="13">
        <f>SUM(H94:H95)</f>
        <v>2257628</v>
      </c>
      <c r="I96" s="13">
        <f>SUM(I94:I95)</f>
        <v>0</v>
      </c>
      <c r="J96" s="13">
        <f>SUM(J94:J95)</f>
        <v>785654</v>
      </c>
      <c r="K96" s="13">
        <f>SUM(K94:K95)</f>
        <v>22576</v>
      </c>
      <c r="L96" s="13">
        <f>SUM(L94:L95)</f>
        <v>25185</v>
      </c>
      <c r="M96" s="13">
        <f>SUM(M94:M95)</f>
        <v>0</v>
      </c>
      <c r="N96" s="15">
        <f>SUM(N94:N95)</f>
        <v>3068467</v>
      </c>
    </row>
    <row r="97" spans="1:14" x14ac:dyDescent="0.2">
      <c r="A97" s="11" t="s">
        <v>179</v>
      </c>
      <c r="B97" s="12"/>
      <c r="C97" s="13"/>
      <c r="D97" s="14"/>
      <c r="E97" s="14"/>
      <c r="F97" s="13"/>
      <c r="G97" s="13"/>
      <c r="H97" s="13"/>
      <c r="I97" s="13"/>
      <c r="J97" s="13"/>
      <c r="K97" s="13"/>
      <c r="L97" s="13"/>
      <c r="M97" s="13"/>
      <c r="N97" s="15"/>
    </row>
    <row r="98" spans="1:14" x14ac:dyDescent="0.2">
      <c r="A98" s="16" t="s">
        <v>180</v>
      </c>
      <c r="B98" s="17"/>
      <c r="C98" s="18">
        <v>78</v>
      </c>
      <c r="D98" s="19">
        <v>4.8872</v>
      </c>
      <c r="E98" s="19">
        <v>2.5573999999999999</v>
      </c>
      <c r="F98" s="18">
        <v>2663778</v>
      </c>
      <c r="G98" s="18">
        <v>740337</v>
      </c>
      <c r="H98" s="18">
        <v>3404115</v>
      </c>
      <c r="I98" s="18">
        <v>0</v>
      </c>
      <c r="J98" s="18">
        <v>1184632</v>
      </c>
      <c r="K98" s="18">
        <v>34041</v>
      </c>
      <c r="L98" s="18">
        <v>36894</v>
      </c>
      <c r="M98" s="18">
        <v>0</v>
      </c>
      <c r="N98" s="20">
        <v>4625641</v>
      </c>
    </row>
    <row r="99" spans="1:14" x14ac:dyDescent="0.2">
      <c r="A99" s="11" t="s">
        <v>24</v>
      </c>
      <c r="B99" s="12"/>
      <c r="C99" s="13">
        <f>SUM(C98:C98)</f>
        <v>78</v>
      </c>
      <c r="D99" s="14">
        <f>SUM(D98:D98)</f>
        <v>4.8872</v>
      </c>
      <c r="E99" s="14">
        <f>SUM(E98:E98)</f>
        <v>2.5573999999999999</v>
      </c>
      <c r="F99" s="13">
        <f>SUM(F98:F98)</f>
        <v>2663778</v>
      </c>
      <c r="G99" s="13">
        <f>SUM(G98:G98)</f>
        <v>740337</v>
      </c>
      <c r="H99" s="13">
        <f>SUM(H98:H98)</f>
        <v>3404115</v>
      </c>
      <c r="I99" s="13">
        <f>SUM(I98:I98)</f>
        <v>0</v>
      </c>
      <c r="J99" s="13">
        <f>SUM(J98:J98)</f>
        <v>1184632</v>
      </c>
      <c r="K99" s="13">
        <f>SUM(K98:K98)</f>
        <v>34041</v>
      </c>
      <c r="L99" s="13">
        <f>SUM(L98:L98)</f>
        <v>36894</v>
      </c>
      <c r="M99" s="13">
        <f>SUM(M98:M98)</f>
        <v>0</v>
      </c>
      <c r="N99" s="15">
        <f>SUM(N98:N98)</f>
        <v>4625641</v>
      </c>
    </row>
    <row r="100" spans="1:14" x14ac:dyDescent="0.2">
      <c r="A100" s="6" t="s">
        <v>408</v>
      </c>
      <c r="B100" s="7"/>
      <c r="C100" s="8">
        <f>C92+C96+C99</f>
        <v>441</v>
      </c>
      <c r="D100" s="9">
        <f>D92+D96+D99</f>
        <v>52.723299999999995</v>
      </c>
      <c r="E100" s="9">
        <f>E92+E96+E99</f>
        <v>22.395399999999999</v>
      </c>
      <c r="F100" s="8">
        <f>F92+F96+F99</f>
        <v>32328943</v>
      </c>
      <c r="G100" s="8">
        <f>G92+G96+G99</f>
        <v>7374939</v>
      </c>
      <c r="H100" s="8">
        <f>H92+H96+H99</f>
        <v>39703882</v>
      </c>
      <c r="I100" s="8">
        <f>I92+I96+I99</f>
        <v>142600</v>
      </c>
      <c r="J100" s="8">
        <f>J92+J96+J99</f>
        <v>13865149</v>
      </c>
      <c r="K100" s="8">
        <f>K92+K96+K99</f>
        <v>397038</v>
      </c>
      <c r="L100" s="8">
        <f>L92+L96+L99</f>
        <v>949290</v>
      </c>
      <c r="M100" s="8">
        <f>M92+M96+M99</f>
        <v>8982458</v>
      </c>
      <c r="N100" s="10">
        <f>N92+N96+N99</f>
        <v>63643379</v>
      </c>
    </row>
    <row r="101" spans="1:14" x14ac:dyDescent="0.2">
      <c r="A101" s="16"/>
      <c r="B101" s="17"/>
      <c r="C101" s="18"/>
      <c r="D101" s="19"/>
      <c r="E101" s="19"/>
      <c r="F101" s="18"/>
      <c r="G101" s="18"/>
      <c r="H101" s="18"/>
      <c r="I101" s="18"/>
      <c r="J101" s="18"/>
      <c r="K101" s="18"/>
      <c r="L101" s="18"/>
      <c r="M101" s="18"/>
      <c r="N101" s="20"/>
    </row>
    <row r="102" spans="1:14" x14ac:dyDescent="0.2">
      <c r="A102" s="6" t="s">
        <v>409</v>
      </c>
      <c r="B102" s="7"/>
      <c r="C102" s="8"/>
      <c r="D102" s="9"/>
      <c r="E102" s="9"/>
      <c r="F102" s="8"/>
      <c r="G102" s="8"/>
      <c r="H102" s="8"/>
      <c r="I102" s="8"/>
      <c r="J102" s="8"/>
      <c r="K102" s="8"/>
      <c r="L102" s="8"/>
      <c r="M102" s="8"/>
      <c r="N102" s="10"/>
    </row>
    <row r="103" spans="1:14" x14ac:dyDescent="0.2">
      <c r="A103" s="6" t="s">
        <v>410</v>
      </c>
      <c r="B103" s="7" t="s">
        <v>6</v>
      </c>
      <c r="C103" s="8" t="s">
        <v>7</v>
      </c>
      <c r="D103" s="9" t="s">
        <v>8</v>
      </c>
      <c r="E103" s="9" t="s">
        <v>9</v>
      </c>
      <c r="F103" s="8" t="s">
        <v>10</v>
      </c>
      <c r="G103" s="8" t="s">
        <v>11</v>
      </c>
      <c r="H103" s="8" t="s">
        <v>12</v>
      </c>
      <c r="I103" s="8" t="s">
        <v>13</v>
      </c>
      <c r="J103" s="8" t="s">
        <v>14</v>
      </c>
      <c r="K103" s="8" t="s">
        <v>15</v>
      </c>
      <c r="L103" s="8" t="s">
        <v>16</v>
      </c>
      <c r="M103" s="8" t="s">
        <v>17</v>
      </c>
      <c r="N103" s="10" t="s">
        <v>18</v>
      </c>
    </row>
    <row r="104" spans="1:14" x14ac:dyDescent="0.2">
      <c r="A104" s="11" t="s">
        <v>63</v>
      </c>
      <c r="B104" s="12"/>
      <c r="C104" s="13"/>
      <c r="D104" s="14"/>
      <c r="E104" s="14"/>
      <c r="F104" s="13"/>
      <c r="G104" s="13"/>
      <c r="H104" s="13"/>
      <c r="I104" s="13"/>
      <c r="J104" s="13"/>
      <c r="K104" s="13"/>
      <c r="L104" s="13"/>
      <c r="M104" s="13"/>
      <c r="N104" s="15"/>
    </row>
    <row r="105" spans="1:14" x14ac:dyDescent="0.2">
      <c r="A105" s="16" t="s">
        <v>87</v>
      </c>
      <c r="B105" s="17"/>
      <c r="C105" s="18">
        <v>0</v>
      </c>
      <c r="D105" s="19">
        <v>6.9</v>
      </c>
      <c r="E105" s="19">
        <v>0</v>
      </c>
      <c r="F105" s="18">
        <v>2292420</v>
      </c>
      <c r="G105" s="18">
        <v>0</v>
      </c>
      <c r="H105" s="18">
        <v>2292420</v>
      </c>
      <c r="I105" s="18">
        <v>0</v>
      </c>
      <c r="J105" s="18">
        <v>797762</v>
      </c>
      <c r="K105" s="18">
        <v>22924</v>
      </c>
      <c r="L105" s="18">
        <v>0</v>
      </c>
      <c r="M105" s="18">
        <v>0</v>
      </c>
      <c r="N105" s="20">
        <v>3090182</v>
      </c>
    </row>
    <row r="106" spans="1:14" x14ac:dyDescent="0.2">
      <c r="A106" s="16" t="s">
        <v>36</v>
      </c>
      <c r="B106" s="17"/>
      <c r="C106" s="18">
        <v>0</v>
      </c>
      <c r="D106" s="19">
        <v>-0.84</v>
      </c>
      <c r="E106" s="19">
        <v>0</v>
      </c>
      <c r="F106" s="18">
        <v>-420000</v>
      </c>
      <c r="G106" s="18">
        <v>0</v>
      </c>
      <c r="H106" s="18">
        <v>-420000</v>
      </c>
      <c r="I106" s="18">
        <v>0</v>
      </c>
      <c r="J106" s="18">
        <v>-146160</v>
      </c>
      <c r="K106" s="18">
        <v>-4200</v>
      </c>
      <c r="L106" s="18">
        <v>0</v>
      </c>
      <c r="M106" s="18">
        <v>0</v>
      </c>
      <c r="N106" s="20">
        <v>-566160</v>
      </c>
    </row>
    <row r="107" spans="1:14" x14ac:dyDescent="0.2">
      <c r="A107" s="16" t="s">
        <v>168</v>
      </c>
      <c r="B107" s="17"/>
      <c r="C107" s="18">
        <v>0</v>
      </c>
      <c r="D107" s="19">
        <v>0</v>
      </c>
      <c r="E107" s="19">
        <v>0</v>
      </c>
      <c r="F107" s="18">
        <v>0</v>
      </c>
      <c r="G107" s="18">
        <v>0</v>
      </c>
      <c r="H107" s="18">
        <v>0</v>
      </c>
      <c r="I107" s="18">
        <v>90000</v>
      </c>
      <c r="J107" s="18">
        <v>30420</v>
      </c>
      <c r="K107" s="18">
        <v>0</v>
      </c>
      <c r="L107" s="18">
        <v>0</v>
      </c>
      <c r="M107" s="18">
        <v>0</v>
      </c>
      <c r="N107" s="20">
        <v>120420</v>
      </c>
    </row>
    <row r="108" spans="1:14" x14ac:dyDescent="0.2">
      <c r="A108" s="16" t="s">
        <v>37</v>
      </c>
      <c r="B108" s="17"/>
      <c r="C108" s="18">
        <v>0</v>
      </c>
      <c r="D108" s="19">
        <v>0</v>
      </c>
      <c r="E108" s="19">
        <v>0</v>
      </c>
      <c r="F108" s="18">
        <v>0</v>
      </c>
      <c r="G108" s="18">
        <v>0</v>
      </c>
      <c r="H108" s="18">
        <v>0</v>
      </c>
      <c r="I108" s="18">
        <v>420000</v>
      </c>
      <c r="J108" s="18">
        <v>141960</v>
      </c>
      <c r="K108" s="18">
        <v>0</v>
      </c>
      <c r="L108" s="18">
        <v>0</v>
      </c>
      <c r="M108" s="18">
        <v>0</v>
      </c>
      <c r="N108" s="20">
        <v>561960</v>
      </c>
    </row>
    <row r="109" spans="1:14" x14ac:dyDescent="0.2">
      <c r="A109" s="16" t="s">
        <v>88</v>
      </c>
      <c r="B109" s="17"/>
      <c r="C109" s="18">
        <v>0</v>
      </c>
      <c r="D109" s="19">
        <v>0</v>
      </c>
      <c r="E109" s="19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-1</v>
      </c>
      <c r="K109" s="18">
        <v>0</v>
      </c>
      <c r="L109" s="18">
        <v>0</v>
      </c>
      <c r="M109" s="18">
        <v>0</v>
      </c>
      <c r="N109" s="20">
        <v>-1</v>
      </c>
    </row>
    <row r="110" spans="1:14" x14ac:dyDescent="0.2">
      <c r="A110" s="16" t="s">
        <v>30</v>
      </c>
      <c r="B110" s="17">
        <v>7</v>
      </c>
      <c r="C110" s="18">
        <v>0</v>
      </c>
      <c r="D110" s="19">
        <v>0</v>
      </c>
      <c r="E110" s="19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100000</v>
      </c>
      <c r="N110" s="20">
        <v>100000</v>
      </c>
    </row>
    <row r="111" spans="1:14" x14ac:dyDescent="0.2">
      <c r="A111" s="16" t="s">
        <v>20</v>
      </c>
      <c r="B111" s="17">
        <v>8</v>
      </c>
      <c r="C111" s="18">
        <v>0</v>
      </c>
      <c r="D111" s="19">
        <v>0</v>
      </c>
      <c r="E111" s="19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2936000</v>
      </c>
      <c r="N111" s="20">
        <v>2936000</v>
      </c>
    </row>
    <row r="112" spans="1:14" x14ac:dyDescent="0.2">
      <c r="A112" s="16" t="s">
        <v>21</v>
      </c>
      <c r="B112" s="17">
        <v>544</v>
      </c>
      <c r="C112" s="18">
        <v>0</v>
      </c>
      <c r="D112" s="19">
        <v>0</v>
      </c>
      <c r="E112" s="19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1200288</v>
      </c>
      <c r="N112" s="20">
        <v>1200288</v>
      </c>
    </row>
    <row r="113" spans="1:14" x14ac:dyDescent="0.2">
      <c r="A113" s="16" t="s">
        <v>23</v>
      </c>
      <c r="B113" s="17"/>
      <c r="C113" s="18">
        <v>0</v>
      </c>
      <c r="D113" s="19">
        <v>0</v>
      </c>
      <c r="E113" s="19">
        <v>3.79</v>
      </c>
      <c r="F113" s="18">
        <v>0</v>
      </c>
      <c r="G113" s="18">
        <v>1610902</v>
      </c>
      <c r="H113" s="18">
        <v>1610902</v>
      </c>
      <c r="I113" s="18">
        <v>0</v>
      </c>
      <c r="J113" s="18">
        <v>560594</v>
      </c>
      <c r="K113" s="18">
        <v>16109</v>
      </c>
      <c r="L113" s="18">
        <v>0</v>
      </c>
      <c r="M113" s="18">
        <v>0</v>
      </c>
      <c r="N113" s="20">
        <v>2171496</v>
      </c>
    </row>
    <row r="114" spans="1:14" x14ac:dyDescent="0.2">
      <c r="A114" s="16" t="s">
        <v>64</v>
      </c>
      <c r="B114" s="17"/>
      <c r="C114" s="18">
        <v>0</v>
      </c>
      <c r="D114" s="19">
        <v>52.820799999999998</v>
      </c>
      <c r="E114" s="19">
        <v>9.31</v>
      </c>
      <c r="F114" s="18">
        <v>32689651</v>
      </c>
      <c r="G114" s="18">
        <v>2970969</v>
      </c>
      <c r="H114" s="18">
        <v>35660620</v>
      </c>
      <c r="I114" s="18">
        <v>0</v>
      </c>
      <c r="J114" s="18">
        <v>12409895</v>
      </c>
      <c r="K114" s="18">
        <v>356606</v>
      </c>
      <c r="L114" s="18">
        <v>418830</v>
      </c>
      <c r="M114" s="18">
        <v>0</v>
      </c>
      <c r="N114" s="20">
        <v>48489345</v>
      </c>
    </row>
    <row r="115" spans="1:14" x14ac:dyDescent="0.2">
      <c r="A115" s="16" t="s">
        <v>83</v>
      </c>
      <c r="B115" s="17"/>
      <c r="C115" s="18">
        <v>0</v>
      </c>
      <c r="D115" s="19">
        <v>0</v>
      </c>
      <c r="E115" s="19">
        <v>0</v>
      </c>
      <c r="F115" s="18">
        <v>144000</v>
      </c>
      <c r="G115" s="18">
        <v>0</v>
      </c>
      <c r="H115" s="18">
        <v>144000</v>
      </c>
      <c r="I115" s="18">
        <v>0</v>
      </c>
      <c r="J115" s="18">
        <v>50112</v>
      </c>
      <c r="K115" s="18">
        <v>1440</v>
      </c>
      <c r="L115" s="18">
        <v>22500</v>
      </c>
      <c r="M115" s="18">
        <v>0</v>
      </c>
      <c r="N115" s="20">
        <v>216612</v>
      </c>
    </row>
    <row r="116" spans="1:14" x14ac:dyDescent="0.2">
      <c r="A116" s="11" t="s">
        <v>24</v>
      </c>
      <c r="B116" s="12"/>
      <c r="C116" s="13">
        <f>SUM(C105:C115)</f>
        <v>0</v>
      </c>
      <c r="D116" s="14">
        <f>SUM(D105:D115)</f>
        <v>58.880800000000001</v>
      </c>
      <c r="E116" s="14">
        <f>SUM(E105:E115)</f>
        <v>13.100000000000001</v>
      </c>
      <c r="F116" s="13">
        <f>SUM(F105:F115)</f>
        <v>34706071</v>
      </c>
      <c r="G116" s="13">
        <f>SUM(G105:G115)</f>
        <v>4581871</v>
      </c>
      <c r="H116" s="13">
        <f>SUM(H105:H115)</f>
        <v>39287942</v>
      </c>
      <c r="I116" s="13">
        <f>SUM(I105:I115)</f>
        <v>510000</v>
      </c>
      <c r="J116" s="13">
        <f>SUM(J105:J115)</f>
        <v>13844582</v>
      </c>
      <c r="K116" s="13">
        <f>SUM(K105:K115)</f>
        <v>392879</v>
      </c>
      <c r="L116" s="13">
        <f>SUM(L105:L115)</f>
        <v>441330</v>
      </c>
      <c r="M116" s="13">
        <f>SUM(M105:M115)</f>
        <v>4236288</v>
      </c>
      <c r="N116" s="15">
        <f>SUM(N105:N115)</f>
        <v>58320142</v>
      </c>
    </row>
    <row r="117" spans="1:14" x14ac:dyDescent="0.2">
      <c r="A117" s="11" t="s">
        <v>25</v>
      </c>
      <c r="B117" s="12"/>
      <c r="C117" s="13"/>
      <c r="D117" s="14"/>
      <c r="E117" s="14"/>
      <c r="F117" s="13"/>
      <c r="G117" s="13"/>
      <c r="H117" s="13"/>
      <c r="I117" s="13"/>
      <c r="J117" s="13"/>
      <c r="K117" s="13"/>
      <c r="L117" s="13"/>
      <c r="M117" s="13"/>
      <c r="N117" s="15"/>
    </row>
    <row r="118" spans="1:14" x14ac:dyDescent="0.2">
      <c r="A118" s="16" t="s">
        <v>176</v>
      </c>
      <c r="B118" s="17"/>
      <c r="C118" s="18">
        <v>550</v>
      </c>
      <c r="D118" s="19">
        <v>0</v>
      </c>
      <c r="E118" s="19">
        <v>7.6075999999999997</v>
      </c>
      <c r="F118" s="18">
        <v>0</v>
      </c>
      <c r="G118" s="18">
        <v>2338789</v>
      </c>
      <c r="H118" s="18">
        <v>2338789</v>
      </c>
      <c r="I118" s="18">
        <v>0</v>
      </c>
      <c r="J118" s="18">
        <v>813899</v>
      </c>
      <c r="K118" s="18">
        <v>23388</v>
      </c>
      <c r="L118" s="18">
        <v>33550</v>
      </c>
      <c r="M118" s="18">
        <v>0</v>
      </c>
      <c r="N118" s="20">
        <v>3186238</v>
      </c>
    </row>
    <row r="119" spans="1:14" x14ac:dyDescent="0.2">
      <c r="A119" s="11" t="s">
        <v>24</v>
      </c>
      <c r="B119" s="12"/>
      <c r="C119" s="13">
        <f>SUM(C118:C118)</f>
        <v>550</v>
      </c>
      <c r="D119" s="14">
        <f>SUM(D118:D118)</f>
        <v>0</v>
      </c>
      <c r="E119" s="14">
        <f>SUM(E118:E118)</f>
        <v>7.6075999999999997</v>
      </c>
      <c r="F119" s="13">
        <f>SUM(F118:F118)</f>
        <v>0</v>
      </c>
      <c r="G119" s="13">
        <f>SUM(G118:G118)</f>
        <v>2338789</v>
      </c>
      <c r="H119" s="13">
        <f>SUM(H118:H118)</f>
        <v>2338789</v>
      </c>
      <c r="I119" s="13">
        <f>SUM(I118:I118)</f>
        <v>0</v>
      </c>
      <c r="J119" s="13">
        <f>SUM(J118:J118)</f>
        <v>813899</v>
      </c>
      <c r="K119" s="13">
        <f>SUM(K118:K118)</f>
        <v>23388</v>
      </c>
      <c r="L119" s="13">
        <f>SUM(L118:L118)</f>
        <v>33550</v>
      </c>
      <c r="M119" s="13">
        <f>SUM(M118:M118)</f>
        <v>0</v>
      </c>
      <c r="N119" s="15">
        <f>SUM(N118:N118)</f>
        <v>3186238</v>
      </c>
    </row>
    <row r="120" spans="1:14" x14ac:dyDescent="0.2">
      <c r="A120" s="6" t="s">
        <v>411</v>
      </c>
      <c r="B120" s="7"/>
      <c r="C120" s="8">
        <f>C116+C119</f>
        <v>550</v>
      </c>
      <c r="D120" s="9">
        <f>D116+D119</f>
        <v>58.880800000000001</v>
      </c>
      <c r="E120" s="9">
        <f>E116+E119</f>
        <v>20.707599999999999</v>
      </c>
      <c r="F120" s="8">
        <f>F116+F119</f>
        <v>34706071</v>
      </c>
      <c r="G120" s="8">
        <f>G116+G119</f>
        <v>6920660</v>
      </c>
      <c r="H120" s="8">
        <f>H116+H119</f>
        <v>41626731</v>
      </c>
      <c r="I120" s="8">
        <f>I116+I119</f>
        <v>510000</v>
      </c>
      <c r="J120" s="8">
        <f>J116+J119</f>
        <v>14658481</v>
      </c>
      <c r="K120" s="8">
        <f>K116+K119</f>
        <v>416267</v>
      </c>
      <c r="L120" s="8">
        <f>L116+L119</f>
        <v>474880</v>
      </c>
      <c r="M120" s="8">
        <f>M116+M119</f>
        <v>4236288</v>
      </c>
      <c r="N120" s="10">
        <f>N116+N119</f>
        <v>61506380</v>
      </c>
    </row>
    <row r="121" spans="1:14" x14ac:dyDescent="0.2">
      <c r="A121" s="16"/>
      <c r="B121" s="17"/>
      <c r="C121" s="18"/>
      <c r="D121" s="19"/>
      <c r="E121" s="19"/>
      <c r="F121" s="18"/>
      <c r="G121" s="18"/>
      <c r="H121" s="18"/>
      <c r="I121" s="18"/>
      <c r="J121" s="18"/>
      <c r="K121" s="18"/>
      <c r="L121" s="18"/>
      <c r="M121" s="18"/>
      <c r="N121" s="20"/>
    </row>
    <row r="122" spans="1:14" x14ac:dyDescent="0.2">
      <c r="A122" s="6" t="s">
        <v>412</v>
      </c>
      <c r="B122" s="7"/>
      <c r="C122" s="8"/>
      <c r="D122" s="9"/>
      <c r="E122" s="9"/>
      <c r="F122" s="8"/>
      <c r="G122" s="8"/>
      <c r="H122" s="8"/>
      <c r="I122" s="8"/>
      <c r="J122" s="8"/>
      <c r="K122" s="8"/>
      <c r="L122" s="8"/>
      <c r="M122" s="8"/>
      <c r="N122" s="10"/>
    </row>
    <row r="123" spans="1:14" x14ac:dyDescent="0.2">
      <c r="A123" s="6" t="s">
        <v>413</v>
      </c>
      <c r="B123" s="7" t="s">
        <v>6</v>
      </c>
      <c r="C123" s="8" t="s">
        <v>7</v>
      </c>
      <c r="D123" s="9" t="s">
        <v>8</v>
      </c>
      <c r="E123" s="9" t="s">
        <v>9</v>
      </c>
      <c r="F123" s="8" t="s">
        <v>10</v>
      </c>
      <c r="G123" s="8" t="s">
        <v>11</v>
      </c>
      <c r="H123" s="8" t="s">
        <v>12</v>
      </c>
      <c r="I123" s="8" t="s">
        <v>13</v>
      </c>
      <c r="J123" s="8" t="s">
        <v>14</v>
      </c>
      <c r="K123" s="8" t="s">
        <v>15</v>
      </c>
      <c r="L123" s="8" t="s">
        <v>16</v>
      </c>
      <c r="M123" s="8" t="s">
        <v>17</v>
      </c>
      <c r="N123" s="10" t="s">
        <v>18</v>
      </c>
    </row>
    <row r="124" spans="1:14" x14ac:dyDescent="0.2">
      <c r="A124" s="11" t="s">
        <v>63</v>
      </c>
      <c r="B124" s="12"/>
      <c r="C124" s="13"/>
      <c r="D124" s="14"/>
      <c r="E124" s="14"/>
      <c r="F124" s="13"/>
      <c r="G124" s="13"/>
      <c r="H124" s="13"/>
      <c r="I124" s="13"/>
      <c r="J124" s="13"/>
      <c r="K124" s="13"/>
      <c r="L124" s="13"/>
      <c r="M124" s="13"/>
      <c r="N124" s="15"/>
    </row>
    <row r="125" spans="1:14" x14ac:dyDescent="0.2">
      <c r="A125" s="16" t="s">
        <v>36</v>
      </c>
      <c r="B125" s="17"/>
      <c r="C125" s="18">
        <v>0</v>
      </c>
      <c r="D125" s="19">
        <v>-0.34</v>
      </c>
      <c r="E125" s="19">
        <v>0</v>
      </c>
      <c r="F125" s="18">
        <v>-169848</v>
      </c>
      <c r="G125" s="18">
        <v>0</v>
      </c>
      <c r="H125" s="18">
        <v>-169848</v>
      </c>
      <c r="I125" s="18">
        <v>0</v>
      </c>
      <c r="J125" s="18">
        <v>-59106</v>
      </c>
      <c r="K125" s="18">
        <v>-1698</v>
      </c>
      <c r="L125" s="18">
        <v>0</v>
      </c>
      <c r="M125" s="18">
        <v>0</v>
      </c>
      <c r="N125" s="20">
        <v>-228954</v>
      </c>
    </row>
    <row r="126" spans="1:14" x14ac:dyDescent="0.2">
      <c r="A126" s="16" t="s">
        <v>37</v>
      </c>
      <c r="B126" s="17"/>
      <c r="C126" s="18">
        <v>0</v>
      </c>
      <c r="D126" s="19">
        <v>0</v>
      </c>
      <c r="E126" s="19">
        <v>0</v>
      </c>
      <c r="F126" s="18">
        <v>0</v>
      </c>
      <c r="G126" s="18">
        <v>0</v>
      </c>
      <c r="H126" s="18">
        <v>0</v>
      </c>
      <c r="I126" s="18">
        <v>169848</v>
      </c>
      <c r="J126" s="18">
        <v>57408</v>
      </c>
      <c r="K126" s="18">
        <v>0</v>
      </c>
      <c r="L126" s="18">
        <v>0</v>
      </c>
      <c r="M126" s="18">
        <v>0</v>
      </c>
      <c r="N126" s="20">
        <v>227256</v>
      </c>
    </row>
    <row r="127" spans="1:14" x14ac:dyDescent="0.2">
      <c r="A127" s="16" t="s">
        <v>30</v>
      </c>
      <c r="B127" s="17">
        <v>7</v>
      </c>
      <c r="C127" s="18">
        <v>0</v>
      </c>
      <c r="D127" s="19">
        <v>0</v>
      </c>
      <c r="E127" s="19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3060</v>
      </c>
      <c r="N127" s="20">
        <v>3060</v>
      </c>
    </row>
    <row r="128" spans="1:14" x14ac:dyDescent="0.2">
      <c r="A128" s="16" t="s">
        <v>20</v>
      </c>
      <c r="B128" s="17">
        <v>8</v>
      </c>
      <c r="C128" s="18">
        <v>0</v>
      </c>
      <c r="D128" s="19">
        <v>0</v>
      </c>
      <c r="E128" s="19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2857000</v>
      </c>
      <c r="N128" s="20">
        <v>2857000</v>
      </c>
    </row>
    <row r="129" spans="1:14" x14ac:dyDescent="0.2">
      <c r="A129" s="16" t="s">
        <v>21</v>
      </c>
      <c r="B129" s="17">
        <v>544</v>
      </c>
      <c r="C129" s="18">
        <v>0</v>
      </c>
      <c r="D129" s="19">
        <v>0</v>
      </c>
      <c r="E129" s="19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2473353</v>
      </c>
      <c r="N129" s="20">
        <v>2473353</v>
      </c>
    </row>
    <row r="130" spans="1:14" x14ac:dyDescent="0.2">
      <c r="A130" s="16" t="s">
        <v>414</v>
      </c>
      <c r="B130" s="17"/>
      <c r="C130" s="18">
        <v>0</v>
      </c>
      <c r="D130" s="19">
        <v>0</v>
      </c>
      <c r="E130" s="19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8000</v>
      </c>
      <c r="M130" s="18">
        <v>0</v>
      </c>
      <c r="N130" s="20">
        <v>8000</v>
      </c>
    </row>
    <row r="131" spans="1:14" x14ac:dyDescent="0.2">
      <c r="A131" s="16" t="s">
        <v>23</v>
      </c>
      <c r="B131" s="17"/>
      <c r="C131" s="18">
        <v>0</v>
      </c>
      <c r="D131" s="19">
        <v>0</v>
      </c>
      <c r="E131" s="19">
        <v>3.36</v>
      </c>
      <c r="F131" s="18">
        <v>0</v>
      </c>
      <c r="G131" s="18">
        <v>1428134</v>
      </c>
      <c r="H131" s="18">
        <v>1428134</v>
      </c>
      <c r="I131" s="18">
        <v>0</v>
      </c>
      <c r="J131" s="18">
        <v>496990</v>
      </c>
      <c r="K131" s="18">
        <v>14281</v>
      </c>
      <c r="L131" s="18">
        <v>0</v>
      </c>
      <c r="M131" s="18">
        <v>0</v>
      </c>
      <c r="N131" s="20">
        <v>1925124</v>
      </c>
    </row>
    <row r="132" spans="1:14" x14ac:dyDescent="0.2">
      <c r="A132" s="16" t="s">
        <v>64</v>
      </c>
      <c r="B132" s="17"/>
      <c r="C132" s="18">
        <v>0</v>
      </c>
      <c r="D132" s="19">
        <v>38.8095</v>
      </c>
      <c r="E132" s="19">
        <v>8.0960999999999999</v>
      </c>
      <c r="F132" s="18">
        <v>23997712</v>
      </c>
      <c r="G132" s="18">
        <v>2583582</v>
      </c>
      <c r="H132" s="18">
        <v>26581294</v>
      </c>
      <c r="I132" s="18">
        <v>0</v>
      </c>
      <c r="J132" s="18">
        <v>9250291</v>
      </c>
      <c r="K132" s="18">
        <v>265813</v>
      </c>
      <c r="L132" s="18">
        <v>275310</v>
      </c>
      <c r="M132" s="18">
        <v>0</v>
      </c>
      <c r="N132" s="20">
        <v>36106895</v>
      </c>
    </row>
    <row r="133" spans="1:14" x14ac:dyDescent="0.2">
      <c r="A133" s="16" t="s">
        <v>83</v>
      </c>
      <c r="B133" s="17"/>
      <c r="C133" s="18">
        <v>0</v>
      </c>
      <c r="D133" s="19">
        <v>0</v>
      </c>
      <c r="E133" s="19">
        <v>0</v>
      </c>
      <c r="F133" s="18">
        <v>108000</v>
      </c>
      <c r="G133" s="18">
        <v>0</v>
      </c>
      <c r="H133" s="18">
        <v>108000</v>
      </c>
      <c r="I133" s="18">
        <v>0</v>
      </c>
      <c r="J133" s="18">
        <v>37584</v>
      </c>
      <c r="K133" s="18">
        <v>1080</v>
      </c>
      <c r="L133" s="18">
        <v>13500</v>
      </c>
      <c r="M133" s="18">
        <v>0</v>
      </c>
      <c r="N133" s="20">
        <v>159084</v>
      </c>
    </row>
    <row r="134" spans="1:14" x14ac:dyDescent="0.2">
      <c r="A134" s="11" t="s">
        <v>24</v>
      </c>
      <c r="B134" s="12"/>
      <c r="C134" s="13">
        <f>SUM(C125:C133)</f>
        <v>0</v>
      </c>
      <c r="D134" s="14">
        <f>SUM(D125:D133)</f>
        <v>38.469499999999996</v>
      </c>
      <c r="E134" s="14">
        <f>SUM(E125:E133)</f>
        <v>11.456099999999999</v>
      </c>
      <c r="F134" s="13">
        <f>SUM(F125:F133)</f>
        <v>23935864</v>
      </c>
      <c r="G134" s="13">
        <f>SUM(G125:G133)</f>
        <v>4011716</v>
      </c>
      <c r="H134" s="13">
        <f>SUM(H125:H133)</f>
        <v>27947580</v>
      </c>
      <c r="I134" s="13">
        <f>SUM(I125:I133)</f>
        <v>169848</v>
      </c>
      <c r="J134" s="13">
        <f>SUM(J125:J133)</f>
        <v>9783167</v>
      </c>
      <c r="K134" s="13">
        <f>SUM(K125:K133)</f>
        <v>279476</v>
      </c>
      <c r="L134" s="13">
        <f>SUM(L125:L133)</f>
        <v>296810</v>
      </c>
      <c r="M134" s="13">
        <f>SUM(M125:M133)</f>
        <v>5333413</v>
      </c>
      <c r="N134" s="15">
        <f>SUM(N125:N133)</f>
        <v>43530818</v>
      </c>
    </row>
    <row r="135" spans="1:14" x14ac:dyDescent="0.2">
      <c r="A135" s="11" t="s">
        <v>25</v>
      </c>
      <c r="B135" s="12"/>
      <c r="C135" s="13"/>
      <c r="D135" s="14"/>
      <c r="E135" s="14"/>
      <c r="F135" s="13"/>
      <c r="G135" s="13"/>
      <c r="H135" s="13"/>
      <c r="I135" s="13"/>
      <c r="J135" s="13"/>
      <c r="K135" s="13"/>
      <c r="L135" s="13"/>
      <c r="M135" s="13"/>
      <c r="N135" s="15"/>
    </row>
    <row r="136" spans="1:14" x14ac:dyDescent="0.2">
      <c r="A136" s="16" t="s">
        <v>234</v>
      </c>
      <c r="B136" s="17"/>
      <c r="C136" s="18">
        <v>90</v>
      </c>
      <c r="D136" s="19">
        <v>0</v>
      </c>
      <c r="E136" s="19">
        <v>0.61099999999999999</v>
      </c>
      <c r="F136" s="18">
        <v>0</v>
      </c>
      <c r="G136" s="18">
        <v>187839</v>
      </c>
      <c r="H136" s="18">
        <v>187839</v>
      </c>
      <c r="I136" s="18">
        <v>0</v>
      </c>
      <c r="J136" s="18">
        <v>65368</v>
      </c>
      <c r="K136" s="18">
        <v>1878</v>
      </c>
      <c r="L136" s="18">
        <v>1800</v>
      </c>
      <c r="M136" s="18">
        <v>0</v>
      </c>
      <c r="N136" s="20">
        <v>255007</v>
      </c>
    </row>
    <row r="137" spans="1:14" x14ac:dyDescent="0.2">
      <c r="A137" s="11" t="s">
        <v>24</v>
      </c>
      <c r="B137" s="12"/>
      <c r="C137" s="13">
        <f>SUM(C136:C136)</f>
        <v>90</v>
      </c>
      <c r="D137" s="14">
        <f>SUM(D136:D136)</f>
        <v>0</v>
      </c>
      <c r="E137" s="14">
        <f>SUM(E136:E136)</f>
        <v>0.61099999999999999</v>
      </c>
      <c r="F137" s="13">
        <f>SUM(F136:F136)</f>
        <v>0</v>
      </c>
      <c r="G137" s="13">
        <f>SUM(G136:G136)</f>
        <v>187839</v>
      </c>
      <c r="H137" s="13">
        <f>SUM(H136:H136)</f>
        <v>187839</v>
      </c>
      <c r="I137" s="13">
        <f>SUM(I136:I136)</f>
        <v>0</v>
      </c>
      <c r="J137" s="13">
        <f>SUM(J136:J136)</f>
        <v>65368</v>
      </c>
      <c r="K137" s="13">
        <f>SUM(K136:K136)</f>
        <v>1878</v>
      </c>
      <c r="L137" s="13">
        <f>SUM(L136:L136)</f>
        <v>1800</v>
      </c>
      <c r="M137" s="13">
        <f>SUM(M136:M136)</f>
        <v>0</v>
      </c>
      <c r="N137" s="15">
        <f>SUM(N136:N136)</f>
        <v>255007</v>
      </c>
    </row>
    <row r="138" spans="1:14" x14ac:dyDescent="0.2">
      <c r="A138" s="6" t="s">
        <v>415</v>
      </c>
      <c r="B138" s="7"/>
      <c r="C138" s="8">
        <f>C134+C137</f>
        <v>90</v>
      </c>
      <c r="D138" s="9">
        <f>D134+D137</f>
        <v>38.469499999999996</v>
      </c>
      <c r="E138" s="9">
        <f>E134+E137</f>
        <v>12.0671</v>
      </c>
      <c r="F138" s="8">
        <f>F134+F137</f>
        <v>23935864</v>
      </c>
      <c r="G138" s="8">
        <f>G134+G137</f>
        <v>4199555</v>
      </c>
      <c r="H138" s="8">
        <f>H134+H137</f>
        <v>28135419</v>
      </c>
      <c r="I138" s="8">
        <f>I134+I137</f>
        <v>169848</v>
      </c>
      <c r="J138" s="8">
        <f>J134+J137</f>
        <v>9848535</v>
      </c>
      <c r="K138" s="8">
        <f>K134+K137</f>
        <v>281354</v>
      </c>
      <c r="L138" s="8">
        <f>L134+L137</f>
        <v>298610</v>
      </c>
      <c r="M138" s="8">
        <f>M134+M137</f>
        <v>5333413</v>
      </c>
      <c r="N138" s="10">
        <f>N134+N137</f>
        <v>43785825</v>
      </c>
    </row>
    <row r="139" spans="1:14" x14ac:dyDescent="0.2">
      <c r="A139" s="16"/>
      <c r="B139" s="17"/>
      <c r="C139" s="18"/>
      <c r="D139" s="19"/>
      <c r="E139" s="19"/>
      <c r="F139" s="18"/>
      <c r="G139" s="18"/>
      <c r="H139" s="18"/>
      <c r="I139" s="18"/>
      <c r="J139" s="18"/>
      <c r="K139" s="18"/>
      <c r="L139" s="18"/>
      <c r="M139" s="18"/>
      <c r="N139" s="20"/>
    </row>
    <row r="140" spans="1:14" x14ac:dyDescent="0.2">
      <c r="A140" s="6" t="s">
        <v>416</v>
      </c>
      <c r="B140" s="7"/>
      <c r="C140" s="8"/>
      <c r="D140" s="9"/>
      <c r="E140" s="9"/>
      <c r="F140" s="8"/>
      <c r="G140" s="8"/>
      <c r="H140" s="8"/>
      <c r="I140" s="8"/>
      <c r="J140" s="8"/>
      <c r="K140" s="8"/>
      <c r="L140" s="8"/>
      <c r="M140" s="8"/>
      <c r="N140" s="10"/>
    </row>
    <row r="141" spans="1:14" x14ac:dyDescent="0.2">
      <c r="A141" s="6" t="s">
        <v>417</v>
      </c>
      <c r="B141" s="7" t="s">
        <v>6</v>
      </c>
      <c r="C141" s="8" t="s">
        <v>7</v>
      </c>
      <c r="D141" s="9" t="s">
        <v>8</v>
      </c>
      <c r="E141" s="9" t="s">
        <v>9</v>
      </c>
      <c r="F141" s="8" t="s">
        <v>10</v>
      </c>
      <c r="G141" s="8" t="s">
        <v>11</v>
      </c>
      <c r="H141" s="8" t="s">
        <v>12</v>
      </c>
      <c r="I141" s="8" t="s">
        <v>13</v>
      </c>
      <c r="J141" s="8" t="s">
        <v>14</v>
      </c>
      <c r="K141" s="8" t="s">
        <v>15</v>
      </c>
      <c r="L141" s="8" t="s">
        <v>16</v>
      </c>
      <c r="M141" s="8" t="s">
        <v>17</v>
      </c>
      <c r="N141" s="10" t="s">
        <v>18</v>
      </c>
    </row>
    <row r="142" spans="1:14" x14ac:dyDescent="0.2">
      <c r="A142" s="11" t="s">
        <v>63</v>
      </c>
      <c r="B142" s="12"/>
      <c r="C142" s="13"/>
      <c r="D142" s="14"/>
      <c r="E142" s="14"/>
      <c r="F142" s="13"/>
      <c r="G142" s="13"/>
      <c r="H142" s="13"/>
      <c r="I142" s="13"/>
      <c r="J142" s="13"/>
      <c r="K142" s="13"/>
      <c r="L142" s="13"/>
      <c r="M142" s="13"/>
      <c r="N142" s="15"/>
    </row>
    <row r="143" spans="1:14" x14ac:dyDescent="0.2">
      <c r="A143" s="16" t="s">
        <v>87</v>
      </c>
      <c r="B143" s="17"/>
      <c r="C143" s="18">
        <v>0</v>
      </c>
      <c r="D143" s="19">
        <v>10.75</v>
      </c>
      <c r="E143" s="19">
        <v>0</v>
      </c>
      <c r="F143" s="18">
        <v>3724296</v>
      </c>
      <c r="G143" s="18">
        <v>0</v>
      </c>
      <c r="H143" s="18">
        <v>3724296</v>
      </c>
      <c r="I143" s="18">
        <v>0</v>
      </c>
      <c r="J143" s="18">
        <v>1296055</v>
      </c>
      <c r="K143" s="18">
        <v>37243</v>
      </c>
      <c r="L143" s="18">
        <v>0</v>
      </c>
      <c r="M143" s="18">
        <v>0</v>
      </c>
      <c r="N143" s="20">
        <v>5020351</v>
      </c>
    </row>
    <row r="144" spans="1:14" x14ac:dyDescent="0.2">
      <c r="A144" s="16" t="s">
        <v>36</v>
      </c>
      <c r="B144" s="17"/>
      <c r="C144" s="18">
        <v>0</v>
      </c>
      <c r="D144" s="19">
        <v>-1.23</v>
      </c>
      <c r="E144" s="19">
        <v>0</v>
      </c>
      <c r="F144" s="18">
        <v>-614645</v>
      </c>
      <c r="G144" s="18">
        <v>0</v>
      </c>
      <c r="H144" s="18">
        <v>-614645</v>
      </c>
      <c r="I144" s="18">
        <v>0</v>
      </c>
      <c r="J144" s="18">
        <v>-213896</v>
      </c>
      <c r="K144" s="18">
        <v>-6146</v>
      </c>
      <c r="L144" s="18">
        <v>0</v>
      </c>
      <c r="M144" s="18">
        <v>0</v>
      </c>
      <c r="N144" s="20">
        <v>-828541</v>
      </c>
    </row>
    <row r="145" spans="1:14" x14ac:dyDescent="0.2">
      <c r="A145" s="16" t="s">
        <v>286</v>
      </c>
      <c r="B145" s="17"/>
      <c r="C145" s="18">
        <v>0</v>
      </c>
      <c r="D145" s="19">
        <v>0</v>
      </c>
      <c r="E145" s="19">
        <v>0</v>
      </c>
      <c r="F145" s="18">
        <v>0</v>
      </c>
      <c r="G145" s="18">
        <v>0</v>
      </c>
      <c r="H145" s="18">
        <v>0</v>
      </c>
      <c r="I145" s="18">
        <v>14400</v>
      </c>
      <c r="J145" s="18">
        <v>4867</v>
      </c>
      <c r="K145" s="18">
        <v>0</v>
      </c>
      <c r="L145" s="18">
        <v>0</v>
      </c>
      <c r="M145" s="18">
        <v>0</v>
      </c>
      <c r="N145" s="20">
        <v>19267</v>
      </c>
    </row>
    <row r="146" spans="1:14" x14ac:dyDescent="0.2">
      <c r="A146" s="16" t="s">
        <v>37</v>
      </c>
      <c r="B146" s="17"/>
      <c r="C146" s="18">
        <v>0</v>
      </c>
      <c r="D146" s="19">
        <v>0</v>
      </c>
      <c r="E146" s="19">
        <v>0</v>
      </c>
      <c r="F146" s="18">
        <v>0</v>
      </c>
      <c r="G146" s="18">
        <v>0</v>
      </c>
      <c r="H146" s="18">
        <v>0</v>
      </c>
      <c r="I146" s="18">
        <v>614645</v>
      </c>
      <c r="J146" s="18">
        <v>207750</v>
      </c>
      <c r="K146" s="18">
        <v>0</v>
      </c>
      <c r="L146" s="18">
        <v>0</v>
      </c>
      <c r="M146" s="18">
        <v>0</v>
      </c>
      <c r="N146" s="20">
        <v>822395</v>
      </c>
    </row>
    <row r="147" spans="1:14" x14ac:dyDescent="0.2">
      <c r="A147" s="16" t="s">
        <v>88</v>
      </c>
      <c r="B147" s="17"/>
      <c r="C147" s="18">
        <v>0</v>
      </c>
      <c r="D147" s="19">
        <v>0</v>
      </c>
      <c r="E147" s="19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8</v>
      </c>
      <c r="K147" s="18">
        <v>0</v>
      </c>
      <c r="L147" s="18">
        <v>0</v>
      </c>
      <c r="M147" s="18">
        <v>0</v>
      </c>
      <c r="N147" s="20">
        <v>8</v>
      </c>
    </row>
    <row r="148" spans="1:14" x14ac:dyDescent="0.2">
      <c r="A148" s="16" t="s">
        <v>30</v>
      </c>
      <c r="B148" s="17">
        <v>7</v>
      </c>
      <c r="C148" s="18">
        <v>0</v>
      </c>
      <c r="D148" s="19">
        <v>0</v>
      </c>
      <c r="E148" s="19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1098680</v>
      </c>
      <c r="N148" s="20">
        <v>1098680</v>
      </c>
    </row>
    <row r="149" spans="1:14" x14ac:dyDescent="0.2">
      <c r="A149" s="16" t="s">
        <v>20</v>
      </c>
      <c r="B149" s="17">
        <v>8</v>
      </c>
      <c r="C149" s="18">
        <v>0</v>
      </c>
      <c r="D149" s="19">
        <v>0</v>
      </c>
      <c r="E149" s="19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3833320</v>
      </c>
      <c r="N149" s="20">
        <v>3833320</v>
      </c>
    </row>
    <row r="150" spans="1:14" x14ac:dyDescent="0.2">
      <c r="A150" s="16" t="s">
        <v>21</v>
      </c>
      <c r="B150" s="17">
        <v>544</v>
      </c>
      <c r="C150" s="18">
        <v>0</v>
      </c>
      <c r="D150" s="19">
        <v>0</v>
      </c>
      <c r="E150" s="19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1721310</v>
      </c>
      <c r="N150" s="20">
        <v>1721310</v>
      </c>
    </row>
    <row r="151" spans="1:14" x14ac:dyDescent="0.2">
      <c r="A151" s="16" t="s">
        <v>23</v>
      </c>
      <c r="B151" s="17"/>
      <c r="C151" s="18">
        <v>0</v>
      </c>
      <c r="D151" s="19">
        <v>0</v>
      </c>
      <c r="E151" s="19">
        <v>3.43</v>
      </c>
      <c r="F151" s="18">
        <v>0</v>
      </c>
      <c r="G151" s="18">
        <v>1457887</v>
      </c>
      <c r="H151" s="18">
        <v>1457887</v>
      </c>
      <c r="I151" s="18">
        <v>0</v>
      </c>
      <c r="J151" s="18">
        <v>507345</v>
      </c>
      <c r="K151" s="18">
        <v>14579</v>
      </c>
      <c r="L151" s="18">
        <v>0</v>
      </c>
      <c r="M151" s="18">
        <v>0</v>
      </c>
      <c r="N151" s="20">
        <v>1965232</v>
      </c>
    </row>
    <row r="152" spans="1:14" x14ac:dyDescent="0.2">
      <c r="A152" s="16" t="s">
        <v>64</v>
      </c>
      <c r="B152" s="17"/>
      <c r="C152" s="18">
        <v>0</v>
      </c>
      <c r="D152" s="19">
        <v>39.401600000000002</v>
      </c>
      <c r="E152" s="19">
        <v>6.5213000000000001</v>
      </c>
      <c r="F152" s="18">
        <v>23724853</v>
      </c>
      <c r="G152" s="18">
        <v>2081048</v>
      </c>
      <c r="H152" s="18">
        <v>25805901</v>
      </c>
      <c r="I152" s="18">
        <v>0</v>
      </c>
      <c r="J152" s="18">
        <v>8980453</v>
      </c>
      <c r="K152" s="18">
        <v>258059</v>
      </c>
      <c r="L152" s="18">
        <v>251770</v>
      </c>
      <c r="M152" s="18">
        <v>0</v>
      </c>
      <c r="N152" s="20">
        <v>35038124</v>
      </c>
    </row>
    <row r="153" spans="1:14" x14ac:dyDescent="0.2">
      <c r="A153" s="16" t="s">
        <v>83</v>
      </c>
      <c r="B153" s="17"/>
      <c r="C153" s="18">
        <v>0</v>
      </c>
      <c r="D153" s="19">
        <v>0</v>
      </c>
      <c r="E153" s="19">
        <v>0</v>
      </c>
      <c r="F153" s="18">
        <v>84000</v>
      </c>
      <c r="G153" s="18">
        <v>0</v>
      </c>
      <c r="H153" s="18">
        <v>84000</v>
      </c>
      <c r="I153" s="18">
        <v>0</v>
      </c>
      <c r="J153" s="18">
        <v>29232</v>
      </c>
      <c r="K153" s="18">
        <v>840</v>
      </c>
      <c r="L153" s="18">
        <v>4500</v>
      </c>
      <c r="M153" s="18">
        <v>0</v>
      </c>
      <c r="N153" s="20">
        <v>117732</v>
      </c>
    </row>
    <row r="154" spans="1:14" x14ac:dyDescent="0.2">
      <c r="A154" s="11" t="s">
        <v>24</v>
      </c>
      <c r="B154" s="12"/>
      <c r="C154" s="13">
        <f>SUM(C143:C153)</f>
        <v>0</v>
      </c>
      <c r="D154" s="14">
        <f>SUM(D143:D153)</f>
        <v>48.921599999999998</v>
      </c>
      <c r="E154" s="14">
        <f>SUM(E143:E153)</f>
        <v>9.9512999999999998</v>
      </c>
      <c r="F154" s="13">
        <f>SUM(F143:F153)</f>
        <v>26918504</v>
      </c>
      <c r="G154" s="13">
        <f>SUM(G143:G153)</f>
        <v>3538935</v>
      </c>
      <c r="H154" s="13">
        <f>SUM(H143:H153)</f>
        <v>30457439</v>
      </c>
      <c r="I154" s="13">
        <f>SUM(I143:I153)</f>
        <v>629045</v>
      </c>
      <c r="J154" s="13">
        <f>SUM(J143:J153)</f>
        <v>10811814</v>
      </c>
      <c r="K154" s="13">
        <f>SUM(K143:K153)</f>
        <v>304575</v>
      </c>
      <c r="L154" s="13">
        <f>SUM(L143:L153)</f>
        <v>256270</v>
      </c>
      <c r="M154" s="13">
        <f>SUM(M143:M153)</f>
        <v>6653310</v>
      </c>
      <c r="N154" s="15">
        <f>SUM(N143:N153)</f>
        <v>48807878</v>
      </c>
    </row>
    <row r="155" spans="1:14" x14ac:dyDescent="0.2">
      <c r="A155" s="11" t="s">
        <v>25</v>
      </c>
      <c r="B155" s="12"/>
      <c r="C155" s="13"/>
      <c r="D155" s="14"/>
      <c r="E155" s="14"/>
      <c r="F155" s="13"/>
      <c r="G155" s="13"/>
      <c r="H155" s="13"/>
      <c r="I155" s="13"/>
      <c r="J155" s="13"/>
      <c r="K155" s="13"/>
      <c r="L155" s="13"/>
      <c r="M155" s="13"/>
      <c r="N155" s="15"/>
    </row>
    <row r="156" spans="1:14" x14ac:dyDescent="0.2">
      <c r="A156" s="16" t="s">
        <v>418</v>
      </c>
      <c r="B156" s="17"/>
      <c r="C156" s="18">
        <v>2</v>
      </c>
      <c r="D156" s="19">
        <v>0</v>
      </c>
      <c r="E156" s="19">
        <v>5.1700000000000003E-2</v>
      </c>
      <c r="F156" s="18">
        <v>0</v>
      </c>
      <c r="G156" s="18">
        <v>15894</v>
      </c>
      <c r="H156" s="18">
        <v>15894</v>
      </c>
      <c r="I156" s="18">
        <v>0</v>
      </c>
      <c r="J156" s="18">
        <v>5531</v>
      </c>
      <c r="K156" s="18">
        <v>159</v>
      </c>
      <c r="L156" s="18">
        <v>120</v>
      </c>
      <c r="M156" s="18">
        <v>0</v>
      </c>
      <c r="N156" s="20">
        <v>21545</v>
      </c>
    </row>
    <row r="157" spans="1:14" x14ac:dyDescent="0.2">
      <c r="A157" s="16" t="s">
        <v>175</v>
      </c>
      <c r="B157" s="17"/>
      <c r="C157" s="18">
        <v>202</v>
      </c>
      <c r="D157" s="19">
        <v>0</v>
      </c>
      <c r="E157" s="19">
        <v>2.3237999999999999</v>
      </c>
      <c r="F157" s="18">
        <v>0</v>
      </c>
      <c r="G157" s="18">
        <v>714401</v>
      </c>
      <c r="H157" s="18">
        <v>714401</v>
      </c>
      <c r="I157" s="18">
        <v>0</v>
      </c>
      <c r="J157" s="18">
        <v>248611</v>
      </c>
      <c r="K157" s="18">
        <v>7144</v>
      </c>
      <c r="L157" s="18">
        <v>8282</v>
      </c>
      <c r="M157" s="18">
        <v>0</v>
      </c>
      <c r="N157" s="20">
        <v>971294</v>
      </c>
    </row>
    <row r="158" spans="1:14" x14ac:dyDescent="0.2">
      <c r="A158" s="16" t="s">
        <v>176</v>
      </c>
      <c r="B158" s="17"/>
      <c r="C158" s="18">
        <v>92</v>
      </c>
      <c r="D158" s="19">
        <v>0</v>
      </c>
      <c r="E158" s="19">
        <v>1.8828</v>
      </c>
      <c r="F158" s="18">
        <v>0</v>
      </c>
      <c r="G158" s="18">
        <v>578825</v>
      </c>
      <c r="H158" s="18">
        <v>578825</v>
      </c>
      <c r="I158" s="18">
        <v>0</v>
      </c>
      <c r="J158" s="18">
        <v>201431</v>
      </c>
      <c r="K158" s="18">
        <v>5788</v>
      </c>
      <c r="L158" s="18">
        <v>5612</v>
      </c>
      <c r="M158" s="18">
        <v>0</v>
      </c>
      <c r="N158" s="20">
        <v>785868</v>
      </c>
    </row>
    <row r="159" spans="1:14" x14ac:dyDescent="0.2">
      <c r="A159" s="11" t="s">
        <v>24</v>
      </c>
      <c r="B159" s="12"/>
      <c r="C159" s="13">
        <f>SUM(C156:C158)</f>
        <v>296</v>
      </c>
      <c r="D159" s="14">
        <f>SUM(D156:D158)</f>
        <v>0</v>
      </c>
      <c r="E159" s="14">
        <f>SUM(E156:E158)</f>
        <v>4.2583000000000002</v>
      </c>
      <c r="F159" s="13">
        <f>SUM(F156:F158)</f>
        <v>0</v>
      </c>
      <c r="G159" s="13">
        <f>SUM(G156:G158)</f>
        <v>1309120</v>
      </c>
      <c r="H159" s="13">
        <f>SUM(H156:H158)</f>
        <v>1309120</v>
      </c>
      <c r="I159" s="13">
        <f>SUM(I156:I158)</f>
        <v>0</v>
      </c>
      <c r="J159" s="13">
        <f>SUM(J156:J158)</f>
        <v>455573</v>
      </c>
      <c r="K159" s="13">
        <f>SUM(K156:K158)</f>
        <v>13091</v>
      </c>
      <c r="L159" s="13">
        <f>SUM(L156:L158)</f>
        <v>14014</v>
      </c>
      <c r="M159" s="13">
        <f>SUM(M156:M158)</f>
        <v>0</v>
      </c>
      <c r="N159" s="15">
        <f>SUM(N156:N158)</f>
        <v>1778707</v>
      </c>
    </row>
    <row r="160" spans="1:14" x14ac:dyDescent="0.2">
      <c r="A160" s="11" t="s">
        <v>68</v>
      </c>
      <c r="B160" s="12"/>
      <c r="C160" s="13"/>
      <c r="D160" s="14"/>
      <c r="E160" s="14"/>
      <c r="F160" s="13"/>
      <c r="G160" s="13"/>
      <c r="H160" s="13"/>
      <c r="I160" s="13"/>
      <c r="J160" s="13"/>
      <c r="K160" s="13"/>
      <c r="L160" s="13"/>
      <c r="M160" s="13"/>
      <c r="N160" s="15"/>
    </row>
    <row r="161" spans="1:14" x14ac:dyDescent="0.2">
      <c r="A161" s="16" t="s">
        <v>69</v>
      </c>
      <c r="B161" s="17"/>
      <c r="C161" s="18">
        <v>153</v>
      </c>
      <c r="D161" s="19">
        <v>1.9125000000000001</v>
      </c>
      <c r="E161" s="19">
        <v>0.1719</v>
      </c>
      <c r="F161" s="18">
        <v>1165722</v>
      </c>
      <c r="G161" s="18">
        <v>64064</v>
      </c>
      <c r="H161" s="18">
        <v>1229786</v>
      </c>
      <c r="I161" s="18">
        <v>0</v>
      </c>
      <c r="J161" s="18">
        <v>427966</v>
      </c>
      <c r="K161" s="18">
        <v>12298</v>
      </c>
      <c r="L161" s="18">
        <v>4590</v>
      </c>
      <c r="M161" s="18">
        <v>0</v>
      </c>
      <c r="N161" s="20">
        <v>1662342</v>
      </c>
    </row>
    <row r="162" spans="1:14" x14ac:dyDescent="0.2">
      <c r="A162" s="11" t="s">
        <v>24</v>
      </c>
      <c r="B162" s="12"/>
      <c r="C162" s="13">
        <f>SUM(C161:C161)</f>
        <v>153</v>
      </c>
      <c r="D162" s="14">
        <f>SUM(D161:D161)</f>
        <v>1.9125000000000001</v>
      </c>
      <c r="E162" s="14">
        <f>SUM(E161:E161)</f>
        <v>0.1719</v>
      </c>
      <c r="F162" s="13">
        <f>SUM(F161:F161)</f>
        <v>1165722</v>
      </c>
      <c r="G162" s="13">
        <f>SUM(G161:G161)</f>
        <v>64064</v>
      </c>
      <c r="H162" s="13">
        <f>SUM(H161:H161)</f>
        <v>1229786</v>
      </c>
      <c r="I162" s="13">
        <f>SUM(I161:I161)</f>
        <v>0</v>
      </c>
      <c r="J162" s="13">
        <f>SUM(J161:J161)</f>
        <v>427966</v>
      </c>
      <c r="K162" s="13">
        <f>SUM(K161:K161)</f>
        <v>12298</v>
      </c>
      <c r="L162" s="13">
        <f>SUM(L161:L161)</f>
        <v>4590</v>
      </c>
      <c r="M162" s="13">
        <f>SUM(M161:M161)</f>
        <v>0</v>
      </c>
      <c r="N162" s="15">
        <f>SUM(N161:N161)</f>
        <v>1662342</v>
      </c>
    </row>
    <row r="163" spans="1:14" x14ac:dyDescent="0.2">
      <c r="A163" s="6" t="s">
        <v>419</v>
      </c>
      <c r="B163" s="7"/>
      <c r="C163" s="8">
        <f>C154+C159+C162</f>
        <v>449</v>
      </c>
      <c r="D163" s="9">
        <f>D154+D159+D162</f>
        <v>50.834099999999999</v>
      </c>
      <c r="E163" s="9">
        <f>E154+E159+E162</f>
        <v>14.381500000000001</v>
      </c>
      <c r="F163" s="8">
        <f>F154+F159+F162</f>
        <v>28084226</v>
      </c>
      <c r="G163" s="8">
        <f>G154+G159+G162</f>
        <v>4912119</v>
      </c>
      <c r="H163" s="8">
        <f>H154+H159+H162</f>
        <v>32996345</v>
      </c>
      <c r="I163" s="8">
        <f>I154+I159+I162</f>
        <v>629045</v>
      </c>
      <c r="J163" s="8">
        <f>J154+J159+J162</f>
        <v>11695353</v>
      </c>
      <c r="K163" s="8">
        <f>K154+K159+K162</f>
        <v>329964</v>
      </c>
      <c r="L163" s="8">
        <f>L154+L159+L162</f>
        <v>274874</v>
      </c>
      <c r="M163" s="8">
        <f>M154+M159+M162</f>
        <v>6653310</v>
      </c>
      <c r="N163" s="10">
        <f>N154+N159+N162</f>
        <v>52248927</v>
      </c>
    </row>
    <row r="164" spans="1:14" x14ac:dyDescent="0.2">
      <c r="A164" s="16"/>
      <c r="B164" s="17"/>
      <c r="C164" s="18"/>
      <c r="D164" s="19"/>
      <c r="E164" s="19"/>
      <c r="F164" s="18"/>
      <c r="G164" s="18"/>
      <c r="H164" s="18"/>
      <c r="I164" s="18"/>
      <c r="J164" s="18"/>
      <c r="K164" s="18"/>
      <c r="L164" s="18"/>
      <c r="M164" s="18"/>
      <c r="N164" s="20"/>
    </row>
    <row r="165" spans="1:14" x14ac:dyDescent="0.2">
      <c r="A165" s="6" t="s">
        <v>420</v>
      </c>
      <c r="B165" s="7"/>
      <c r="C165" s="8"/>
      <c r="D165" s="9"/>
      <c r="E165" s="9"/>
      <c r="F165" s="8"/>
      <c r="G165" s="8"/>
      <c r="H165" s="8"/>
      <c r="I165" s="8"/>
      <c r="J165" s="8"/>
      <c r="K165" s="8"/>
      <c r="L165" s="8"/>
      <c r="M165" s="8"/>
      <c r="N165" s="10"/>
    </row>
    <row r="166" spans="1:14" x14ac:dyDescent="0.2">
      <c r="A166" s="6" t="s">
        <v>421</v>
      </c>
      <c r="B166" s="7" t="s">
        <v>6</v>
      </c>
      <c r="C166" s="8" t="s">
        <v>7</v>
      </c>
      <c r="D166" s="9" t="s">
        <v>8</v>
      </c>
      <c r="E166" s="9" t="s">
        <v>9</v>
      </c>
      <c r="F166" s="8" t="s">
        <v>10</v>
      </c>
      <c r="G166" s="8" t="s">
        <v>11</v>
      </c>
      <c r="H166" s="8" t="s">
        <v>12</v>
      </c>
      <c r="I166" s="8" t="s">
        <v>13</v>
      </c>
      <c r="J166" s="8" t="s">
        <v>14</v>
      </c>
      <c r="K166" s="8" t="s">
        <v>15</v>
      </c>
      <c r="L166" s="8" t="s">
        <v>16</v>
      </c>
      <c r="M166" s="8" t="s">
        <v>17</v>
      </c>
      <c r="N166" s="10" t="s">
        <v>18</v>
      </c>
    </row>
    <row r="167" spans="1:14" x14ac:dyDescent="0.2">
      <c r="A167" s="11" t="s">
        <v>63</v>
      </c>
      <c r="B167" s="12"/>
      <c r="C167" s="13"/>
      <c r="D167" s="14"/>
      <c r="E167" s="14"/>
      <c r="F167" s="13"/>
      <c r="G167" s="13"/>
      <c r="H167" s="13"/>
      <c r="I167" s="13"/>
      <c r="J167" s="13"/>
      <c r="K167" s="13"/>
      <c r="L167" s="13"/>
      <c r="M167" s="13"/>
      <c r="N167" s="15"/>
    </row>
    <row r="168" spans="1:14" x14ac:dyDescent="0.2">
      <c r="A168" s="16" t="s">
        <v>36</v>
      </c>
      <c r="B168" s="17"/>
      <c r="C168" s="18">
        <v>0</v>
      </c>
      <c r="D168" s="19">
        <v>-0.84</v>
      </c>
      <c r="E168" s="19">
        <v>0</v>
      </c>
      <c r="F168" s="18">
        <v>-420000</v>
      </c>
      <c r="G168" s="18">
        <v>0</v>
      </c>
      <c r="H168" s="18">
        <v>-420000</v>
      </c>
      <c r="I168" s="18">
        <v>0</v>
      </c>
      <c r="J168" s="18">
        <v>-146160</v>
      </c>
      <c r="K168" s="18">
        <v>-4200</v>
      </c>
      <c r="L168" s="18">
        <v>0</v>
      </c>
      <c r="M168" s="18">
        <v>0</v>
      </c>
      <c r="N168" s="20">
        <v>-566160</v>
      </c>
    </row>
    <row r="169" spans="1:14" x14ac:dyDescent="0.2">
      <c r="A169" s="16" t="s">
        <v>168</v>
      </c>
      <c r="B169" s="17"/>
      <c r="C169" s="18">
        <v>0</v>
      </c>
      <c r="D169" s="19">
        <v>0</v>
      </c>
      <c r="E169" s="19">
        <v>0</v>
      </c>
      <c r="F169" s="18">
        <v>0</v>
      </c>
      <c r="G169" s="18">
        <v>0</v>
      </c>
      <c r="H169" s="18">
        <v>0</v>
      </c>
      <c r="I169" s="18">
        <v>1812000</v>
      </c>
      <c r="J169" s="18">
        <v>612456</v>
      </c>
      <c r="K169" s="18">
        <v>0</v>
      </c>
      <c r="L169" s="18">
        <v>0</v>
      </c>
      <c r="M169" s="18">
        <v>0</v>
      </c>
      <c r="N169" s="20">
        <v>2424456</v>
      </c>
    </row>
    <row r="170" spans="1:14" x14ac:dyDescent="0.2">
      <c r="A170" s="16" t="s">
        <v>37</v>
      </c>
      <c r="B170" s="17"/>
      <c r="C170" s="18">
        <v>0</v>
      </c>
      <c r="D170" s="19">
        <v>0</v>
      </c>
      <c r="E170" s="19">
        <v>0</v>
      </c>
      <c r="F170" s="18">
        <v>0</v>
      </c>
      <c r="G170" s="18">
        <v>0</v>
      </c>
      <c r="H170" s="18">
        <v>0</v>
      </c>
      <c r="I170" s="18">
        <v>420000</v>
      </c>
      <c r="J170" s="18">
        <v>141960</v>
      </c>
      <c r="K170" s="18">
        <v>0</v>
      </c>
      <c r="L170" s="18">
        <v>0</v>
      </c>
      <c r="M170" s="18">
        <v>0</v>
      </c>
      <c r="N170" s="20">
        <v>561960</v>
      </c>
    </row>
    <row r="171" spans="1:14" x14ac:dyDescent="0.2">
      <c r="A171" s="16" t="s">
        <v>20</v>
      </c>
      <c r="B171" s="17">
        <v>8</v>
      </c>
      <c r="C171" s="18">
        <v>0</v>
      </c>
      <c r="D171" s="19">
        <v>0</v>
      </c>
      <c r="E171" s="19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8387000</v>
      </c>
      <c r="N171" s="20">
        <v>8387000</v>
      </c>
    </row>
    <row r="172" spans="1:14" x14ac:dyDescent="0.2">
      <c r="A172" s="16" t="s">
        <v>21</v>
      </c>
      <c r="B172" s="17">
        <v>544</v>
      </c>
      <c r="C172" s="18">
        <v>0</v>
      </c>
      <c r="D172" s="19">
        <v>0</v>
      </c>
      <c r="E172" s="19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6248671</v>
      </c>
      <c r="N172" s="20">
        <v>6248671</v>
      </c>
    </row>
    <row r="173" spans="1:14" x14ac:dyDescent="0.2">
      <c r="A173" s="16" t="s">
        <v>23</v>
      </c>
      <c r="B173" s="17"/>
      <c r="C173" s="18">
        <v>0</v>
      </c>
      <c r="D173" s="19">
        <v>0</v>
      </c>
      <c r="E173" s="19">
        <v>3.79</v>
      </c>
      <c r="F173" s="18">
        <v>0</v>
      </c>
      <c r="G173" s="18">
        <v>1610902</v>
      </c>
      <c r="H173" s="18">
        <v>1610902</v>
      </c>
      <c r="I173" s="18">
        <v>0</v>
      </c>
      <c r="J173" s="18">
        <v>560594</v>
      </c>
      <c r="K173" s="18">
        <v>16109</v>
      </c>
      <c r="L173" s="18">
        <v>0</v>
      </c>
      <c r="M173" s="18">
        <v>0</v>
      </c>
      <c r="N173" s="20">
        <v>2171496</v>
      </c>
    </row>
    <row r="174" spans="1:14" x14ac:dyDescent="0.2">
      <c r="A174" s="16" t="s">
        <v>64</v>
      </c>
      <c r="B174" s="17"/>
      <c r="C174" s="18">
        <v>0</v>
      </c>
      <c r="D174" s="19">
        <v>52.938299999999998</v>
      </c>
      <c r="E174" s="19">
        <v>16.6799</v>
      </c>
      <c r="F174" s="18">
        <v>35080775</v>
      </c>
      <c r="G174" s="18">
        <v>5322834</v>
      </c>
      <c r="H174" s="18">
        <v>40403609</v>
      </c>
      <c r="I174" s="18">
        <v>0</v>
      </c>
      <c r="J174" s="18">
        <v>14060456</v>
      </c>
      <c r="K174" s="18">
        <v>404036</v>
      </c>
      <c r="L174" s="18">
        <v>3608332</v>
      </c>
      <c r="M174" s="18">
        <v>0</v>
      </c>
      <c r="N174" s="20">
        <v>58072397</v>
      </c>
    </row>
    <row r="175" spans="1:14" x14ac:dyDescent="0.2">
      <c r="A175" s="16" t="s">
        <v>83</v>
      </c>
      <c r="B175" s="17"/>
      <c r="C175" s="18">
        <v>0</v>
      </c>
      <c r="D175" s="19">
        <v>0</v>
      </c>
      <c r="E175" s="19">
        <v>0</v>
      </c>
      <c r="F175" s="18">
        <v>180000</v>
      </c>
      <c r="G175" s="18">
        <v>0</v>
      </c>
      <c r="H175" s="18">
        <v>180000</v>
      </c>
      <c r="I175" s="18">
        <v>0</v>
      </c>
      <c r="J175" s="18">
        <v>62640</v>
      </c>
      <c r="K175" s="18">
        <v>1800</v>
      </c>
      <c r="L175" s="18">
        <v>22500</v>
      </c>
      <c r="M175" s="18">
        <v>0</v>
      </c>
      <c r="N175" s="20">
        <v>265140</v>
      </c>
    </row>
    <row r="176" spans="1:14" x14ac:dyDescent="0.2">
      <c r="A176" s="11" t="s">
        <v>24</v>
      </c>
      <c r="B176" s="12"/>
      <c r="C176" s="13">
        <f>SUM(C168:C175)</f>
        <v>0</v>
      </c>
      <c r="D176" s="14">
        <f>SUM(D168:D175)</f>
        <v>52.098299999999995</v>
      </c>
      <c r="E176" s="14">
        <f>SUM(E168:E175)</f>
        <v>20.469899999999999</v>
      </c>
      <c r="F176" s="13">
        <f>SUM(F168:F175)</f>
        <v>34840775</v>
      </c>
      <c r="G176" s="13">
        <f>SUM(G168:G175)</f>
        <v>6933736</v>
      </c>
      <c r="H176" s="13">
        <f>SUM(H168:H175)</f>
        <v>41774511</v>
      </c>
      <c r="I176" s="13">
        <f>SUM(I168:I175)</f>
        <v>2232000</v>
      </c>
      <c r="J176" s="13">
        <f>SUM(J168:J175)</f>
        <v>15291946</v>
      </c>
      <c r="K176" s="13">
        <f>SUM(K168:K175)</f>
        <v>417745</v>
      </c>
      <c r="L176" s="13">
        <f>SUM(L168:L175)</f>
        <v>3630832</v>
      </c>
      <c r="M176" s="13">
        <f>SUM(M168:M175)</f>
        <v>14635671</v>
      </c>
      <c r="N176" s="15">
        <f>SUM(N168:N175)</f>
        <v>77564960</v>
      </c>
    </row>
    <row r="177" spans="1:14" x14ac:dyDescent="0.2">
      <c r="A177" s="11" t="s">
        <v>25</v>
      </c>
      <c r="B177" s="12"/>
      <c r="C177" s="13"/>
      <c r="D177" s="14"/>
      <c r="E177" s="14"/>
      <c r="F177" s="13"/>
      <c r="G177" s="13"/>
      <c r="H177" s="13"/>
      <c r="I177" s="13"/>
      <c r="J177" s="13"/>
      <c r="K177" s="13"/>
      <c r="L177" s="13"/>
      <c r="M177" s="13"/>
      <c r="N177" s="15"/>
    </row>
    <row r="178" spans="1:14" x14ac:dyDescent="0.2">
      <c r="A178" s="16" t="s">
        <v>49</v>
      </c>
      <c r="B178" s="17"/>
      <c r="C178" s="18">
        <v>11</v>
      </c>
      <c r="D178" s="19">
        <v>0</v>
      </c>
      <c r="E178" s="19">
        <v>0.40799999999999997</v>
      </c>
      <c r="F178" s="18">
        <v>0</v>
      </c>
      <c r="G178" s="18">
        <v>125431</v>
      </c>
      <c r="H178" s="18">
        <v>125431</v>
      </c>
      <c r="I178" s="18">
        <v>0</v>
      </c>
      <c r="J178" s="18">
        <v>43650</v>
      </c>
      <c r="K178" s="18">
        <v>1254</v>
      </c>
      <c r="L178" s="18">
        <v>1100</v>
      </c>
      <c r="M178" s="18">
        <v>0</v>
      </c>
      <c r="N178" s="20">
        <v>170181</v>
      </c>
    </row>
    <row r="179" spans="1:14" x14ac:dyDescent="0.2">
      <c r="A179" s="16" t="s">
        <v>124</v>
      </c>
      <c r="B179" s="17"/>
      <c r="C179" s="18">
        <v>41</v>
      </c>
      <c r="D179" s="19">
        <v>0</v>
      </c>
      <c r="E179" s="19">
        <v>1.3787</v>
      </c>
      <c r="F179" s="18">
        <v>0</v>
      </c>
      <c r="G179" s="18">
        <v>423851</v>
      </c>
      <c r="H179" s="18">
        <v>423851</v>
      </c>
      <c r="I179" s="18">
        <v>0</v>
      </c>
      <c r="J179" s="18">
        <v>147501</v>
      </c>
      <c r="K179" s="18">
        <v>4239</v>
      </c>
      <c r="L179" s="18">
        <v>4100</v>
      </c>
      <c r="M179" s="18">
        <v>0</v>
      </c>
      <c r="N179" s="20">
        <v>575452</v>
      </c>
    </row>
    <row r="180" spans="1:14" x14ac:dyDescent="0.2">
      <c r="A180" s="16" t="s">
        <v>422</v>
      </c>
      <c r="B180" s="17"/>
      <c r="C180" s="18">
        <v>42</v>
      </c>
      <c r="D180" s="19">
        <v>0</v>
      </c>
      <c r="E180" s="19">
        <v>0.80169999999999997</v>
      </c>
      <c r="F180" s="18">
        <v>0</v>
      </c>
      <c r="G180" s="18">
        <v>246465</v>
      </c>
      <c r="H180" s="18">
        <v>246465</v>
      </c>
      <c r="I180" s="18">
        <v>0</v>
      </c>
      <c r="J180" s="18">
        <v>85770</v>
      </c>
      <c r="K180" s="18">
        <v>2465</v>
      </c>
      <c r="L180" s="18">
        <v>2520</v>
      </c>
      <c r="M180" s="18">
        <v>0</v>
      </c>
      <c r="N180" s="20">
        <v>334755</v>
      </c>
    </row>
    <row r="181" spans="1:14" x14ac:dyDescent="0.2">
      <c r="A181" s="16" t="s">
        <v>175</v>
      </c>
      <c r="B181" s="17"/>
      <c r="C181" s="18">
        <v>44</v>
      </c>
      <c r="D181" s="19">
        <v>0</v>
      </c>
      <c r="E181" s="19">
        <v>0.72560000000000002</v>
      </c>
      <c r="F181" s="18">
        <v>0</v>
      </c>
      <c r="G181" s="18">
        <v>223070</v>
      </c>
      <c r="H181" s="18">
        <v>223070</v>
      </c>
      <c r="I181" s="18">
        <v>0</v>
      </c>
      <c r="J181" s="18">
        <v>77628</v>
      </c>
      <c r="K181" s="18">
        <v>2231</v>
      </c>
      <c r="L181" s="18">
        <v>1804</v>
      </c>
      <c r="M181" s="18">
        <v>0</v>
      </c>
      <c r="N181" s="20">
        <v>302502</v>
      </c>
    </row>
    <row r="182" spans="1:14" x14ac:dyDescent="0.2">
      <c r="A182" s="16" t="s">
        <v>176</v>
      </c>
      <c r="B182" s="17"/>
      <c r="C182" s="18">
        <v>186</v>
      </c>
      <c r="D182" s="19">
        <v>0</v>
      </c>
      <c r="E182" s="19">
        <v>3.2511000000000001</v>
      </c>
      <c r="F182" s="18">
        <v>0</v>
      </c>
      <c r="G182" s="18">
        <v>999479</v>
      </c>
      <c r="H182" s="18">
        <v>999479</v>
      </c>
      <c r="I182" s="18">
        <v>0</v>
      </c>
      <c r="J182" s="18">
        <v>347819</v>
      </c>
      <c r="K182" s="18">
        <v>9995</v>
      </c>
      <c r="L182" s="18">
        <v>11346</v>
      </c>
      <c r="M182" s="18">
        <v>0</v>
      </c>
      <c r="N182" s="20">
        <v>1358644</v>
      </c>
    </row>
    <row r="183" spans="1:14" x14ac:dyDescent="0.2">
      <c r="A183" s="16" t="s">
        <v>293</v>
      </c>
      <c r="B183" s="17"/>
      <c r="C183" s="18">
        <v>640</v>
      </c>
      <c r="D183" s="19">
        <v>0</v>
      </c>
      <c r="E183" s="19">
        <v>5.7324999999999999</v>
      </c>
      <c r="F183" s="18">
        <v>0</v>
      </c>
      <c r="G183" s="18">
        <v>1762331</v>
      </c>
      <c r="H183" s="18">
        <v>1762331</v>
      </c>
      <c r="I183" s="18">
        <v>0</v>
      </c>
      <c r="J183" s="18">
        <v>613291</v>
      </c>
      <c r="K183" s="18">
        <v>17623</v>
      </c>
      <c r="L183" s="18">
        <v>26240</v>
      </c>
      <c r="M183" s="18">
        <v>0</v>
      </c>
      <c r="N183" s="20">
        <v>2401862</v>
      </c>
    </row>
    <row r="184" spans="1:14" x14ac:dyDescent="0.2">
      <c r="A184" s="16" t="s">
        <v>234</v>
      </c>
      <c r="B184" s="17"/>
      <c r="C184" s="18">
        <v>300</v>
      </c>
      <c r="D184" s="19">
        <v>0</v>
      </c>
      <c r="E184" s="19">
        <v>1.5617000000000001</v>
      </c>
      <c r="F184" s="18">
        <v>0</v>
      </c>
      <c r="G184" s="18">
        <v>480110</v>
      </c>
      <c r="H184" s="18">
        <v>480110</v>
      </c>
      <c r="I184" s="18">
        <v>0</v>
      </c>
      <c r="J184" s="18">
        <v>167078</v>
      </c>
      <c r="K184" s="18">
        <v>4801</v>
      </c>
      <c r="L184" s="18">
        <v>6000</v>
      </c>
      <c r="M184" s="18">
        <v>0</v>
      </c>
      <c r="N184" s="20">
        <v>653188</v>
      </c>
    </row>
    <row r="185" spans="1:14" x14ac:dyDescent="0.2">
      <c r="A185" s="11" t="s">
        <v>24</v>
      </c>
      <c r="B185" s="12"/>
      <c r="C185" s="13">
        <f>SUM(C178:C184)</f>
        <v>1264</v>
      </c>
      <c r="D185" s="14">
        <f>SUM(D178:D184)</f>
        <v>0</v>
      </c>
      <c r="E185" s="14">
        <f>SUM(E178:E184)</f>
        <v>13.859299999999999</v>
      </c>
      <c r="F185" s="13">
        <f>SUM(F178:F184)</f>
        <v>0</v>
      </c>
      <c r="G185" s="13">
        <f>SUM(G178:G184)</f>
        <v>4260737</v>
      </c>
      <c r="H185" s="13">
        <f>SUM(H178:H184)</f>
        <v>4260737</v>
      </c>
      <c r="I185" s="13">
        <f>SUM(I178:I184)</f>
        <v>0</v>
      </c>
      <c r="J185" s="13">
        <f>SUM(J178:J184)</f>
        <v>1482737</v>
      </c>
      <c r="K185" s="13">
        <f>SUM(K178:K184)</f>
        <v>42608</v>
      </c>
      <c r="L185" s="13">
        <f>SUM(L178:L184)</f>
        <v>53110</v>
      </c>
      <c r="M185" s="13">
        <f>SUM(M178:M184)</f>
        <v>0</v>
      </c>
      <c r="N185" s="15">
        <f>SUM(N178:N184)</f>
        <v>5796584</v>
      </c>
    </row>
    <row r="186" spans="1:14" x14ac:dyDescent="0.2">
      <c r="A186" s="11" t="s">
        <v>179</v>
      </c>
      <c r="B186" s="12"/>
      <c r="C186" s="13"/>
      <c r="D186" s="14"/>
      <c r="E186" s="14"/>
      <c r="F186" s="13"/>
      <c r="G186" s="13"/>
      <c r="H186" s="13"/>
      <c r="I186" s="13"/>
      <c r="J186" s="13"/>
      <c r="K186" s="13"/>
      <c r="L186" s="13"/>
      <c r="M186" s="13"/>
      <c r="N186" s="15"/>
    </row>
    <row r="187" spans="1:14" x14ac:dyDescent="0.2">
      <c r="A187" s="16" t="s">
        <v>297</v>
      </c>
      <c r="B187" s="17"/>
      <c r="C187" s="18">
        <v>100</v>
      </c>
      <c r="D187" s="19">
        <v>5.9172000000000002</v>
      </c>
      <c r="E187" s="19">
        <v>3.2787000000000002</v>
      </c>
      <c r="F187" s="18">
        <v>3225182</v>
      </c>
      <c r="G187" s="18">
        <v>949144</v>
      </c>
      <c r="H187" s="18">
        <v>4174326</v>
      </c>
      <c r="I187" s="18">
        <v>0</v>
      </c>
      <c r="J187" s="18">
        <v>1452665</v>
      </c>
      <c r="K187" s="18">
        <v>41743</v>
      </c>
      <c r="L187" s="18">
        <v>47300</v>
      </c>
      <c r="M187" s="18">
        <v>0</v>
      </c>
      <c r="N187" s="20">
        <v>5674291</v>
      </c>
    </row>
    <row r="188" spans="1:14" x14ac:dyDescent="0.2">
      <c r="A188" s="16" t="s">
        <v>313</v>
      </c>
      <c r="B188" s="17"/>
      <c r="C188" s="18">
        <v>2</v>
      </c>
      <c r="D188" s="19">
        <v>0.08</v>
      </c>
      <c r="E188" s="19">
        <v>6.5600000000000006E-2</v>
      </c>
      <c r="F188" s="18">
        <v>43604</v>
      </c>
      <c r="G188" s="18">
        <v>18990</v>
      </c>
      <c r="H188" s="18">
        <v>62594</v>
      </c>
      <c r="I188" s="18">
        <v>0</v>
      </c>
      <c r="J188" s="18">
        <v>21782</v>
      </c>
      <c r="K188" s="18">
        <v>626</v>
      </c>
      <c r="L188" s="18">
        <v>720</v>
      </c>
      <c r="M188" s="18">
        <v>0</v>
      </c>
      <c r="N188" s="20">
        <v>85096</v>
      </c>
    </row>
    <row r="189" spans="1:14" x14ac:dyDescent="0.2">
      <c r="A189" s="11" t="s">
        <v>24</v>
      </c>
      <c r="B189" s="12"/>
      <c r="C189" s="13">
        <f>SUM(C187:C188)</f>
        <v>102</v>
      </c>
      <c r="D189" s="14">
        <f>SUM(D187:D188)</f>
        <v>5.9972000000000003</v>
      </c>
      <c r="E189" s="14">
        <f>SUM(E187:E188)</f>
        <v>3.3443000000000001</v>
      </c>
      <c r="F189" s="13">
        <f>SUM(F187:F188)</f>
        <v>3268786</v>
      </c>
      <c r="G189" s="13">
        <f>SUM(G187:G188)</f>
        <v>968134</v>
      </c>
      <c r="H189" s="13">
        <f>SUM(H187:H188)</f>
        <v>4236920</v>
      </c>
      <c r="I189" s="13">
        <f>SUM(I187:I188)</f>
        <v>0</v>
      </c>
      <c r="J189" s="13">
        <f>SUM(J187:J188)</f>
        <v>1474447</v>
      </c>
      <c r="K189" s="13">
        <f>SUM(K187:K188)</f>
        <v>42369</v>
      </c>
      <c r="L189" s="13">
        <f>SUM(L187:L188)</f>
        <v>48020</v>
      </c>
      <c r="M189" s="13">
        <f>SUM(M187:M188)</f>
        <v>0</v>
      </c>
      <c r="N189" s="15">
        <f>SUM(N187:N188)</f>
        <v>5759387</v>
      </c>
    </row>
    <row r="190" spans="1:14" x14ac:dyDescent="0.2">
      <c r="A190" s="6" t="s">
        <v>423</v>
      </c>
      <c r="B190" s="7"/>
      <c r="C190" s="8">
        <f>C176+C185+C189</f>
        <v>1366</v>
      </c>
      <c r="D190" s="9">
        <f>D176+D185+D189</f>
        <v>58.095499999999994</v>
      </c>
      <c r="E190" s="9">
        <f>E176+E185+E189</f>
        <v>37.673499999999997</v>
      </c>
      <c r="F190" s="8">
        <f>F176+F185+F189</f>
        <v>38109561</v>
      </c>
      <c r="G190" s="8">
        <f>G176+G185+G189</f>
        <v>12162607</v>
      </c>
      <c r="H190" s="8">
        <f>H176+H185+H189</f>
        <v>50272168</v>
      </c>
      <c r="I190" s="8">
        <f>I176+I185+I189</f>
        <v>2232000</v>
      </c>
      <c r="J190" s="8">
        <f>J176+J185+J189</f>
        <v>18249130</v>
      </c>
      <c r="K190" s="8">
        <f>K176+K185+K189</f>
        <v>502722</v>
      </c>
      <c r="L190" s="8">
        <f>L176+L185+L189</f>
        <v>3731962</v>
      </c>
      <c r="M190" s="8">
        <f>M176+M185+M189</f>
        <v>14635671</v>
      </c>
      <c r="N190" s="10">
        <f>N176+N185+N189</f>
        <v>89120931</v>
      </c>
    </row>
    <row r="191" spans="1:14" x14ac:dyDescent="0.2">
      <c r="A191" s="16"/>
      <c r="B191" s="17"/>
      <c r="C191" s="18"/>
      <c r="D191" s="19"/>
      <c r="E191" s="19"/>
      <c r="F191" s="18"/>
      <c r="G191" s="18"/>
      <c r="H191" s="18"/>
      <c r="I191" s="18"/>
      <c r="J191" s="18"/>
      <c r="K191" s="18"/>
      <c r="L191" s="18"/>
      <c r="M191" s="18"/>
      <c r="N191" s="20"/>
    </row>
    <row r="192" spans="1:14" x14ac:dyDescent="0.2">
      <c r="A192" s="6" t="s">
        <v>424</v>
      </c>
      <c r="B192" s="7"/>
      <c r="C192" s="8"/>
      <c r="D192" s="9"/>
      <c r="E192" s="9"/>
      <c r="F192" s="8"/>
      <c r="G192" s="8"/>
      <c r="H192" s="8"/>
      <c r="I192" s="8"/>
      <c r="J192" s="8"/>
      <c r="K192" s="8"/>
      <c r="L192" s="8"/>
      <c r="M192" s="8"/>
      <c r="N192" s="10"/>
    </row>
    <row r="193" spans="1:14" x14ac:dyDescent="0.2">
      <c r="A193" s="6" t="s">
        <v>425</v>
      </c>
      <c r="B193" s="7" t="s">
        <v>6</v>
      </c>
      <c r="C193" s="8" t="s">
        <v>7</v>
      </c>
      <c r="D193" s="9" t="s">
        <v>8</v>
      </c>
      <c r="E193" s="9" t="s">
        <v>9</v>
      </c>
      <c r="F193" s="8" t="s">
        <v>10</v>
      </c>
      <c r="G193" s="8" t="s">
        <v>11</v>
      </c>
      <c r="H193" s="8" t="s">
        <v>12</v>
      </c>
      <c r="I193" s="8" t="s">
        <v>13</v>
      </c>
      <c r="J193" s="8" t="s">
        <v>14</v>
      </c>
      <c r="K193" s="8" t="s">
        <v>15</v>
      </c>
      <c r="L193" s="8" t="s">
        <v>16</v>
      </c>
      <c r="M193" s="8" t="s">
        <v>17</v>
      </c>
      <c r="N193" s="10" t="s">
        <v>18</v>
      </c>
    </row>
    <row r="194" spans="1:14" x14ac:dyDescent="0.2">
      <c r="A194" s="11" t="s">
        <v>63</v>
      </c>
      <c r="B194" s="12"/>
      <c r="C194" s="13"/>
      <c r="D194" s="14"/>
      <c r="E194" s="14"/>
      <c r="F194" s="13"/>
      <c r="G194" s="13"/>
      <c r="H194" s="13"/>
      <c r="I194" s="13"/>
      <c r="J194" s="13"/>
      <c r="K194" s="13"/>
      <c r="L194" s="13"/>
      <c r="M194" s="13"/>
      <c r="N194" s="15"/>
    </row>
    <row r="195" spans="1:14" x14ac:dyDescent="0.2">
      <c r="A195" s="16" t="s">
        <v>36</v>
      </c>
      <c r="B195" s="17"/>
      <c r="C195" s="18">
        <v>0</v>
      </c>
      <c r="D195" s="19">
        <v>-0.17</v>
      </c>
      <c r="E195" s="19">
        <v>0</v>
      </c>
      <c r="F195" s="18">
        <v>-84000</v>
      </c>
      <c r="G195" s="18">
        <v>0</v>
      </c>
      <c r="H195" s="18">
        <v>-84000</v>
      </c>
      <c r="I195" s="18">
        <v>0</v>
      </c>
      <c r="J195" s="18">
        <v>-29232</v>
      </c>
      <c r="K195" s="18">
        <v>-840</v>
      </c>
      <c r="L195" s="18">
        <v>0</v>
      </c>
      <c r="M195" s="18">
        <v>0</v>
      </c>
      <c r="N195" s="20">
        <v>-113232</v>
      </c>
    </row>
    <row r="196" spans="1:14" x14ac:dyDescent="0.2">
      <c r="A196" s="16" t="s">
        <v>37</v>
      </c>
      <c r="B196" s="17"/>
      <c r="C196" s="18">
        <v>0</v>
      </c>
      <c r="D196" s="19">
        <v>0</v>
      </c>
      <c r="E196" s="19">
        <v>0</v>
      </c>
      <c r="F196" s="18">
        <v>0</v>
      </c>
      <c r="G196" s="18">
        <v>0</v>
      </c>
      <c r="H196" s="18">
        <v>0</v>
      </c>
      <c r="I196" s="18">
        <v>84000</v>
      </c>
      <c r="J196" s="18">
        <v>28392</v>
      </c>
      <c r="K196" s="18">
        <v>0</v>
      </c>
      <c r="L196" s="18">
        <v>0</v>
      </c>
      <c r="M196" s="18">
        <v>0</v>
      </c>
      <c r="N196" s="20">
        <v>112392</v>
      </c>
    </row>
    <row r="197" spans="1:14" x14ac:dyDescent="0.2">
      <c r="A197" s="16" t="s">
        <v>30</v>
      </c>
      <c r="B197" s="17">
        <v>7</v>
      </c>
      <c r="C197" s="18">
        <v>0</v>
      </c>
      <c r="D197" s="19">
        <v>0</v>
      </c>
      <c r="E197" s="19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100000</v>
      </c>
      <c r="N197" s="20">
        <v>100000</v>
      </c>
    </row>
    <row r="198" spans="1:14" x14ac:dyDescent="0.2">
      <c r="A198" s="16" t="s">
        <v>20</v>
      </c>
      <c r="B198" s="17">
        <v>8</v>
      </c>
      <c r="C198" s="18">
        <v>0</v>
      </c>
      <c r="D198" s="19">
        <v>0</v>
      </c>
      <c r="E198" s="19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2154000</v>
      </c>
      <c r="N198" s="20">
        <v>2154000</v>
      </c>
    </row>
    <row r="199" spans="1:14" x14ac:dyDescent="0.2">
      <c r="A199" s="16" t="s">
        <v>21</v>
      </c>
      <c r="B199" s="17">
        <v>544</v>
      </c>
      <c r="C199" s="18">
        <v>0</v>
      </c>
      <c r="D199" s="19">
        <v>0</v>
      </c>
      <c r="E199" s="19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836034</v>
      </c>
      <c r="N199" s="20">
        <v>836034</v>
      </c>
    </row>
    <row r="200" spans="1:14" x14ac:dyDescent="0.2">
      <c r="A200" s="16" t="s">
        <v>23</v>
      </c>
      <c r="B200" s="17"/>
      <c r="C200" s="18">
        <v>0</v>
      </c>
      <c r="D200" s="19">
        <v>0</v>
      </c>
      <c r="E200" s="19">
        <v>2.95</v>
      </c>
      <c r="F200" s="18">
        <v>0</v>
      </c>
      <c r="G200" s="18">
        <v>1253868</v>
      </c>
      <c r="H200" s="18">
        <v>1253868</v>
      </c>
      <c r="I200" s="18">
        <v>0</v>
      </c>
      <c r="J200" s="18">
        <v>436346</v>
      </c>
      <c r="K200" s="18">
        <v>12539</v>
      </c>
      <c r="L200" s="18">
        <v>0</v>
      </c>
      <c r="M200" s="18">
        <v>0</v>
      </c>
      <c r="N200" s="20">
        <v>1690214</v>
      </c>
    </row>
    <row r="201" spans="1:14" x14ac:dyDescent="0.2">
      <c r="A201" s="16" t="s">
        <v>64</v>
      </c>
      <c r="B201" s="17"/>
      <c r="C201" s="18">
        <v>0</v>
      </c>
      <c r="D201" s="19">
        <v>28.452000000000002</v>
      </c>
      <c r="E201" s="19">
        <v>7.8503999999999996</v>
      </c>
      <c r="F201" s="18">
        <v>16732154</v>
      </c>
      <c r="G201" s="18">
        <v>2505175</v>
      </c>
      <c r="H201" s="18">
        <v>19237329</v>
      </c>
      <c r="I201" s="18">
        <v>0</v>
      </c>
      <c r="J201" s="18">
        <v>6694591</v>
      </c>
      <c r="K201" s="18">
        <v>192373</v>
      </c>
      <c r="L201" s="18">
        <v>1391487</v>
      </c>
      <c r="M201" s="18">
        <v>0</v>
      </c>
      <c r="N201" s="20">
        <v>27323407</v>
      </c>
    </row>
    <row r="202" spans="1:14" x14ac:dyDescent="0.2">
      <c r="A202" s="16" t="s">
        <v>83</v>
      </c>
      <c r="B202" s="17"/>
      <c r="C202" s="18">
        <v>0</v>
      </c>
      <c r="D202" s="19">
        <v>0</v>
      </c>
      <c r="E202" s="19">
        <v>0</v>
      </c>
      <c r="F202" s="18">
        <v>24000</v>
      </c>
      <c r="G202" s="18">
        <v>0</v>
      </c>
      <c r="H202" s="18">
        <v>24000</v>
      </c>
      <c r="I202" s="18">
        <v>0</v>
      </c>
      <c r="J202" s="18">
        <v>8352</v>
      </c>
      <c r="K202" s="18">
        <v>240</v>
      </c>
      <c r="L202" s="18">
        <v>4500</v>
      </c>
      <c r="M202" s="18">
        <v>0</v>
      </c>
      <c r="N202" s="20">
        <v>36852</v>
      </c>
    </row>
    <row r="203" spans="1:14" x14ac:dyDescent="0.2">
      <c r="A203" s="11" t="s">
        <v>24</v>
      </c>
      <c r="B203" s="12"/>
      <c r="C203" s="13">
        <f>SUM(C195:C202)</f>
        <v>0</v>
      </c>
      <c r="D203" s="14">
        <f>SUM(D195:D202)</f>
        <v>28.282</v>
      </c>
      <c r="E203" s="14">
        <f>SUM(E195:E202)</f>
        <v>10.8004</v>
      </c>
      <c r="F203" s="13">
        <f>SUM(F195:F202)</f>
        <v>16672154</v>
      </c>
      <c r="G203" s="13">
        <f>SUM(G195:G202)</f>
        <v>3759043</v>
      </c>
      <c r="H203" s="13">
        <f>SUM(H195:H202)</f>
        <v>20431197</v>
      </c>
      <c r="I203" s="13">
        <f>SUM(I195:I202)</f>
        <v>84000</v>
      </c>
      <c r="J203" s="13">
        <f>SUM(J195:J202)</f>
        <v>7138449</v>
      </c>
      <c r="K203" s="13">
        <f>SUM(K195:K202)</f>
        <v>204312</v>
      </c>
      <c r="L203" s="13">
        <f>SUM(L195:L202)</f>
        <v>1395987</v>
      </c>
      <c r="M203" s="13">
        <f>SUM(M195:M202)</f>
        <v>3090034</v>
      </c>
      <c r="N203" s="15">
        <f>SUM(N195:N202)</f>
        <v>32139667</v>
      </c>
    </row>
    <row r="204" spans="1:14" x14ac:dyDescent="0.2">
      <c r="A204" s="6" t="s">
        <v>426</v>
      </c>
      <c r="B204" s="7"/>
      <c r="C204" s="8">
        <f>C203</f>
        <v>0</v>
      </c>
      <c r="D204" s="9">
        <f>D203</f>
        <v>28.282</v>
      </c>
      <c r="E204" s="9">
        <f>E203</f>
        <v>10.8004</v>
      </c>
      <c r="F204" s="8">
        <f>F203</f>
        <v>16672154</v>
      </c>
      <c r="G204" s="8">
        <f>G203</f>
        <v>3759043</v>
      </c>
      <c r="H204" s="8">
        <f>H203</f>
        <v>20431197</v>
      </c>
      <c r="I204" s="8">
        <f>I203</f>
        <v>84000</v>
      </c>
      <c r="J204" s="8">
        <f>J203</f>
        <v>7138449</v>
      </c>
      <c r="K204" s="8">
        <f>K203</f>
        <v>204312</v>
      </c>
      <c r="L204" s="8">
        <f>L203</f>
        <v>1395987</v>
      </c>
      <c r="M204" s="8">
        <f>M203</f>
        <v>3090034</v>
      </c>
      <c r="N204" s="10">
        <f>N203</f>
        <v>32139667</v>
      </c>
    </row>
    <row r="205" spans="1:14" x14ac:dyDescent="0.2">
      <c r="A205" s="16"/>
      <c r="B205" s="17"/>
      <c r="C205" s="18"/>
      <c r="D205" s="19"/>
      <c r="E205" s="19"/>
      <c r="F205" s="18"/>
      <c r="G205" s="18"/>
      <c r="H205" s="18"/>
      <c r="I205" s="18"/>
      <c r="J205" s="18"/>
      <c r="K205" s="18"/>
      <c r="L205" s="18"/>
      <c r="M205" s="18"/>
      <c r="N205" s="20"/>
    </row>
    <row r="206" spans="1:14" x14ac:dyDescent="0.2">
      <c r="A206" s="6" t="s">
        <v>427</v>
      </c>
      <c r="B206" s="7"/>
      <c r="C206" s="8"/>
      <c r="D206" s="9"/>
      <c r="E206" s="9"/>
      <c r="F206" s="8"/>
      <c r="G206" s="8"/>
      <c r="H206" s="8"/>
      <c r="I206" s="8"/>
      <c r="J206" s="8"/>
      <c r="K206" s="8"/>
      <c r="L206" s="8"/>
      <c r="M206" s="8"/>
      <c r="N206" s="10"/>
    </row>
    <row r="207" spans="1:14" x14ac:dyDescent="0.2">
      <c r="A207" s="6" t="s">
        <v>428</v>
      </c>
      <c r="B207" s="7" t="s">
        <v>6</v>
      </c>
      <c r="C207" s="8" t="s">
        <v>7</v>
      </c>
      <c r="D207" s="9" t="s">
        <v>8</v>
      </c>
      <c r="E207" s="9" t="s">
        <v>9</v>
      </c>
      <c r="F207" s="8" t="s">
        <v>10</v>
      </c>
      <c r="G207" s="8" t="s">
        <v>11</v>
      </c>
      <c r="H207" s="8" t="s">
        <v>12</v>
      </c>
      <c r="I207" s="8" t="s">
        <v>13</v>
      </c>
      <c r="J207" s="8" t="s">
        <v>14</v>
      </c>
      <c r="K207" s="8" t="s">
        <v>15</v>
      </c>
      <c r="L207" s="8" t="s">
        <v>16</v>
      </c>
      <c r="M207" s="8" t="s">
        <v>17</v>
      </c>
      <c r="N207" s="10" t="s">
        <v>18</v>
      </c>
    </row>
    <row r="208" spans="1:14" x14ac:dyDescent="0.2">
      <c r="A208" s="11" t="s">
        <v>63</v>
      </c>
      <c r="B208" s="12"/>
      <c r="C208" s="13"/>
      <c r="D208" s="14"/>
      <c r="E208" s="14"/>
      <c r="F208" s="13"/>
      <c r="G208" s="13"/>
      <c r="H208" s="13"/>
      <c r="I208" s="13"/>
      <c r="J208" s="13"/>
      <c r="K208" s="13"/>
      <c r="L208" s="13"/>
      <c r="M208" s="13"/>
      <c r="N208" s="15"/>
    </row>
    <row r="209" spans="1:14" x14ac:dyDescent="0.2">
      <c r="A209" s="16" t="s">
        <v>87</v>
      </c>
      <c r="B209" s="17"/>
      <c r="C209" s="18">
        <v>0</v>
      </c>
      <c r="D209" s="19">
        <v>1</v>
      </c>
      <c r="E209" s="19">
        <v>0</v>
      </c>
      <c r="F209" s="18">
        <v>346447</v>
      </c>
      <c r="G209" s="18">
        <v>0</v>
      </c>
      <c r="H209" s="18">
        <v>346447</v>
      </c>
      <c r="I209" s="18">
        <v>0</v>
      </c>
      <c r="J209" s="18">
        <v>120563</v>
      </c>
      <c r="K209" s="18">
        <v>3464</v>
      </c>
      <c r="L209" s="18">
        <v>0</v>
      </c>
      <c r="M209" s="18">
        <v>0</v>
      </c>
      <c r="N209" s="20">
        <v>467010</v>
      </c>
    </row>
    <row r="210" spans="1:14" x14ac:dyDescent="0.2">
      <c r="A210" s="16" t="s">
        <v>30</v>
      </c>
      <c r="B210" s="17">
        <v>7</v>
      </c>
      <c r="C210" s="18">
        <v>0</v>
      </c>
      <c r="D210" s="19">
        <v>0</v>
      </c>
      <c r="E210" s="19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703481</v>
      </c>
      <c r="N210" s="20">
        <v>703481</v>
      </c>
    </row>
    <row r="211" spans="1:14" x14ac:dyDescent="0.2">
      <c r="A211" s="16" t="s">
        <v>20</v>
      </c>
      <c r="B211" s="17">
        <v>8</v>
      </c>
      <c r="C211" s="18">
        <v>0</v>
      </c>
      <c r="D211" s="19">
        <v>0</v>
      </c>
      <c r="E211" s="19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4704999</v>
      </c>
      <c r="N211" s="20">
        <v>4704999</v>
      </c>
    </row>
    <row r="212" spans="1:14" x14ac:dyDescent="0.2">
      <c r="A212" s="16" t="s">
        <v>21</v>
      </c>
      <c r="B212" s="17">
        <v>544</v>
      </c>
      <c r="C212" s="18">
        <v>0</v>
      </c>
      <c r="D212" s="19">
        <v>0</v>
      </c>
      <c r="E212" s="19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2653766</v>
      </c>
      <c r="N212" s="20">
        <v>2653766</v>
      </c>
    </row>
    <row r="213" spans="1:14" x14ac:dyDescent="0.2">
      <c r="A213" s="16" t="s">
        <v>23</v>
      </c>
      <c r="B213" s="17"/>
      <c r="C213" s="18">
        <v>0</v>
      </c>
      <c r="D213" s="19">
        <v>0</v>
      </c>
      <c r="E213" s="19">
        <v>3.36</v>
      </c>
      <c r="F213" s="18">
        <v>0</v>
      </c>
      <c r="G213" s="18">
        <v>1428134</v>
      </c>
      <c r="H213" s="18">
        <v>1428134</v>
      </c>
      <c r="I213" s="18">
        <v>0</v>
      </c>
      <c r="J213" s="18">
        <v>496990</v>
      </c>
      <c r="K213" s="18">
        <v>14281</v>
      </c>
      <c r="L213" s="18">
        <v>0</v>
      </c>
      <c r="M213" s="18">
        <v>0</v>
      </c>
      <c r="N213" s="20">
        <v>1925124</v>
      </c>
    </row>
    <row r="214" spans="1:14" x14ac:dyDescent="0.2">
      <c r="A214" s="16" t="s">
        <v>64</v>
      </c>
      <c r="B214" s="17"/>
      <c r="C214" s="18">
        <v>0</v>
      </c>
      <c r="D214" s="19">
        <v>45.616999999999997</v>
      </c>
      <c r="E214" s="19">
        <v>7.96</v>
      </c>
      <c r="F214" s="18">
        <v>31441449</v>
      </c>
      <c r="G214" s="18">
        <v>2540160</v>
      </c>
      <c r="H214" s="18">
        <v>33981609</v>
      </c>
      <c r="I214" s="18">
        <v>0</v>
      </c>
      <c r="J214" s="18">
        <v>11825600</v>
      </c>
      <c r="K214" s="18">
        <v>339816</v>
      </c>
      <c r="L214" s="18">
        <v>356040</v>
      </c>
      <c r="M214" s="18">
        <v>0</v>
      </c>
      <c r="N214" s="20">
        <v>46163249</v>
      </c>
    </row>
    <row r="215" spans="1:14" x14ac:dyDescent="0.2">
      <c r="A215" s="16" t="s">
        <v>83</v>
      </c>
      <c r="B215" s="17"/>
      <c r="C215" s="18">
        <v>0</v>
      </c>
      <c r="D215" s="19">
        <v>0</v>
      </c>
      <c r="E215" s="19">
        <v>0</v>
      </c>
      <c r="F215" s="18">
        <v>12000</v>
      </c>
      <c r="G215" s="18">
        <v>0</v>
      </c>
      <c r="H215" s="18">
        <v>12000</v>
      </c>
      <c r="I215" s="18">
        <v>0</v>
      </c>
      <c r="J215" s="18">
        <v>4176</v>
      </c>
      <c r="K215" s="18">
        <v>120</v>
      </c>
      <c r="L215" s="18">
        <v>0</v>
      </c>
      <c r="M215" s="18">
        <v>0</v>
      </c>
      <c r="N215" s="20">
        <v>16176</v>
      </c>
    </row>
    <row r="216" spans="1:14" x14ac:dyDescent="0.2">
      <c r="A216" s="11" t="s">
        <v>24</v>
      </c>
      <c r="B216" s="12"/>
      <c r="C216" s="13">
        <f>SUM(C209:C215)</f>
        <v>0</v>
      </c>
      <c r="D216" s="14">
        <f>SUM(D209:D215)</f>
        <v>46.616999999999997</v>
      </c>
      <c r="E216" s="14">
        <f>SUM(E209:E215)</f>
        <v>11.32</v>
      </c>
      <c r="F216" s="13">
        <f>SUM(F209:F215)</f>
        <v>31799896</v>
      </c>
      <c r="G216" s="13">
        <f>SUM(G209:G215)</f>
        <v>3968294</v>
      </c>
      <c r="H216" s="13">
        <f>SUM(H209:H215)</f>
        <v>35768190</v>
      </c>
      <c r="I216" s="13">
        <f>SUM(I209:I215)</f>
        <v>0</v>
      </c>
      <c r="J216" s="13">
        <f>SUM(J209:J215)</f>
        <v>12447329</v>
      </c>
      <c r="K216" s="13">
        <f>SUM(K209:K215)</f>
        <v>357681</v>
      </c>
      <c r="L216" s="13">
        <f>SUM(L209:L215)</f>
        <v>356040</v>
      </c>
      <c r="M216" s="13">
        <f>SUM(M209:M215)</f>
        <v>8062246</v>
      </c>
      <c r="N216" s="15">
        <f>SUM(N209:N215)</f>
        <v>56633805</v>
      </c>
    </row>
    <row r="217" spans="1:14" x14ac:dyDescent="0.2">
      <c r="A217" s="11" t="s">
        <v>25</v>
      </c>
      <c r="B217" s="12"/>
      <c r="C217" s="13"/>
      <c r="D217" s="14"/>
      <c r="E217" s="14"/>
      <c r="F217" s="13"/>
      <c r="G217" s="13"/>
      <c r="H217" s="13"/>
      <c r="I217" s="13"/>
      <c r="J217" s="13"/>
      <c r="K217" s="13"/>
      <c r="L217" s="13"/>
      <c r="M217" s="13"/>
      <c r="N217" s="15"/>
    </row>
    <row r="218" spans="1:14" x14ac:dyDescent="0.2">
      <c r="A218" s="16" t="s">
        <v>49</v>
      </c>
      <c r="B218" s="17"/>
      <c r="C218" s="18">
        <v>50</v>
      </c>
      <c r="D218" s="19">
        <v>0</v>
      </c>
      <c r="E218" s="19">
        <v>1.8149</v>
      </c>
      <c r="F218" s="18">
        <v>0</v>
      </c>
      <c r="G218" s="18">
        <v>557951</v>
      </c>
      <c r="H218" s="18">
        <v>557951</v>
      </c>
      <c r="I218" s="18">
        <v>0</v>
      </c>
      <c r="J218" s="18">
        <v>194168</v>
      </c>
      <c r="K218" s="18">
        <v>5580</v>
      </c>
      <c r="L218" s="18">
        <v>5000</v>
      </c>
      <c r="M218" s="18">
        <v>0</v>
      </c>
      <c r="N218" s="20">
        <v>757119</v>
      </c>
    </row>
    <row r="219" spans="1:14" x14ac:dyDescent="0.2">
      <c r="A219" s="16" t="s">
        <v>124</v>
      </c>
      <c r="B219" s="17"/>
      <c r="C219" s="18">
        <v>66</v>
      </c>
      <c r="D219" s="19">
        <v>0</v>
      </c>
      <c r="E219" s="19">
        <v>2.1756000000000002</v>
      </c>
      <c r="F219" s="18">
        <v>0</v>
      </c>
      <c r="G219" s="18">
        <v>668840</v>
      </c>
      <c r="H219" s="18">
        <v>668840</v>
      </c>
      <c r="I219" s="18">
        <v>0</v>
      </c>
      <c r="J219" s="18">
        <v>232756</v>
      </c>
      <c r="K219" s="18">
        <v>6688</v>
      </c>
      <c r="L219" s="18">
        <v>6600</v>
      </c>
      <c r="M219" s="18">
        <v>0</v>
      </c>
      <c r="N219" s="20">
        <v>908196</v>
      </c>
    </row>
    <row r="220" spans="1:14" x14ac:dyDescent="0.2">
      <c r="A220" s="16" t="s">
        <v>176</v>
      </c>
      <c r="B220" s="17"/>
      <c r="C220" s="18">
        <v>382</v>
      </c>
      <c r="D220" s="19">
        <v>0</v>
      </c>
      <c r="E220" s="19">
        <v>5.7218</v>
      </c>
      <c r="F220" s="18">
        <v>0</v>
      </c>
      <c r="G220" s="18">
        <v>1759042</v>
      </c>
      <c r="H220" s="18">
        <v>1759042</v>
      </c>
      <c r="I220" s="18">
        <v>0</v>
      </c>
      <c r="J220" s="18">
        <v>612146</v>
      </c>
      <c r="K220" s="18">
        <v>17590</v>
      </c>
      <c r="L220" s="18">
        <v>23302</v>
      </c>
      <c r="M220" s="18">
        <v>0</v>
      </c>
      <c r="N220" s="20">
        <v>2394490</v>
      </c>
    </row>
    <row r="221" spans="1:14" x14ac:dyDescent="0.2">
      <c r="A221" s="16" t="s">
        <v>293</v>
      </c>
      <c r="B221" s="17"/>
      <c r="C221" s="18">
        <v>102</v>
      </c>
      <c r="D221" s="19">
        <v>0</v>
      </c>
      <c r="E221" s="19">
        <v>1.3654999999999999</v>
      </c>
      <c r="F221" s="18">
        <v>0</v>
      </c>
      <c r="G221" s="18">
        <v>419793</v>
      </c>
      <c r="H221" s="18">
        <v>419793</v>
      </c>
      <c r="I221" s="18">
        <v>0</v>
      </c>
      <c r="J221" s="18">
        <v>146088</v>
      </c>
      <c r="K221" s="18">
        <v>4198</v>
      </c>
      <c r="L221" s="18">
        <v>4182</v>
      </c>
      <c r="M221" s="18">
        <v>0</v>
      </c>
      <c r="N221" s="20">
        <v>570063</v>
      </c>
    </row>
    <row r="222" spans="1:14" x14ac:dyDescent="0.2">
      <c r="A222" s="16" t="s">
        <v>234</v>
      </c>
      <c r="B222" s="17"/>
      <c r="C222" s="18">
        <v>100</v>
      </c>
      <c r="D222" s="19">
        <v>0</v>
      </c>
      <c r="E222" s="19">
        <v>0.66239999999999999</v>
      </c>
      <c r="F222" s="18">
        <v>0</v>
      </c>
      <c r="G222" s="18">
        <v>203640</v>
      </c>
      <c r="H222" s="18">
        <v>203640</v>
      </c>
      <c r="I222" s="18">
        <v>0</v>
      </c>
      <c r="J222" s="18">
        <v>70867</v>
      </c>
      <c r="K222" s="18">
        <v>2036</v>
      </c>
      <c r="L222" s="18">
        <v>2000</v>
      </c>
      <c r="M222" s="18">
        <v>0</v>
      </c>
      <c r="N222" s="20">
        <v>276507</v>
      </c>
    </row>
    <row r="223" spans="1:14" x14ac:dyDescent="0.2">
      <c r="A223" s="11" t="s">
        <v>24</v>
      </c>
      <c r="B223" s="12"/>
      <c r="C223" s="13">
        <f>SUM(C218:C222)</f>
        <v>700</v>
      </c>
      <c r="D223" s="14">
        <f>SUM(D218:D222)</f>
        <v>0</v>
      </c>
      <c r="E223" s="14">
        <f>SUM(E218:E222)</f>
        <v>11.7402</v>
      </c>
      <c r="F223" s="13">
        <f>SUM(F218:F222)</f>
        <v>0</v>
      </c>
      <c r="G223" s="13">
        <f>SUM(G218:G222)</f>
        <v>3609266</v>
      </c>
      <c r="H223" s="13">
        <f>SUM(H218:H222)</f>
        <v>3609266</v>
      </c>
      <c r="I223" s="13">
        <f>SUM(I218:I222)</f>
        <v>0</v>
      </c>
      <c r="J223" s="13">
        <f>SUM(J218:J222)</f>
        <v>1256025</v>
      </c>
      <c r="K223" s="13">
        <f>SUM(K218:K222)</f>
        <v>36092</v>
      </c>
      <c r="L223" s="13">
        <f>SUM(L218:L222)</f>
        <v>41084</v>
      </c>
      <c r="M223" s="13">
        <f>SUM(M218:M222)</f>
        <v>0</v>
      </c>
      <c r="N223" s="15">
        <f>SUM(N218:N222)</f>
        <v>4906375</v>
      </c>
    </row>
    <row r="224" spans="1:14" x14ac:dyDescent="0.2">
      <c r="A224" s="11" t="s">
        <v>179</v>
      </c>
      <c r="B224" s="12"/>
      <c r="C224" s="13"/>
      <c r="D224" s="14"/>
      <c r="E224" s="14"/>
      <c r="F224" s="13"/>
      <c r="G224" s="13"/>
      <c r="H224" s="13"/>
      <c r="I224" s="13"/>
      <c r="J224" s="13"/>
      <c r="K224" s="13"/>
      <c r="L224" s="13"/>
      <c r="M224" s="13"/>
      <c r="N224" s="15"/>
    </row>
    <row r="225" spans="1:14" x14ac:dyDescent="0.2">
      <c r="A225" s="16" t="s">
        <v>297</v>
      </c>
      <c r="B225" s="17"/>
      <c r="C225" s="18">
        <v>116</v>
      </c>
      <c r="D225" s="19">
        <v>6.7868000000000004</v>
      </c>
      <c r="E225" s="19">
        <v>3.8033000000000001</v>
      </c>
      <c r="F225" s="18">
        <v>3699159</v>
      </c>
      <c r="G225" s="18">
        <v>1101010</v>
      </c>
      <c r="H225" s="18">
        <v>4800169</v>
      </c>
      <c r="I225" s="18">
        <v>0</v>
      </c>
      <c r="J225" s="18">
        <v>1670459</v>
      </c>
      <c r="K225" s="18">
        <v>48002</v>
      </c>
      <c r="L225" s="18">
        <v>54868</v>
      </c>
      <c r="M225" s="18">
        <v>0</v>
      </c>
      <c r="N225" s="20">
        <v>6525496</v>
      </c>
    </row>
    <row r="226" spans="1:14" x14ac:dyDescent="0.2">
      <c r="A226" s="11" t="s">
        <v>24</v>
      </c>
      <c r="B226" s="12"/>
      <c r="C226" s="13">
        <f>SUM(C225:C225)</f>
        <v>116</v>
      </c>
      <c r="D226" s="14">
        <f>SUM(D225:D225)</f>
        <v>6.7868000000000004</v>
      </c>
      <c r="E226" s="14">
        <f>SUM(E225:E225)</f>
        <v>3.8033000000000001</v>
      </c>
      <c r="F226" s="13">
        <f>SUM(F225:F225)</f>
        <v>3699159</v>
      </c>
      <c r="G226" s="13">
        <f>SUM(G225:G225)</f>
        <v>1101010</v>
      </c>
      <c r="H226" s="13">
        <f>SUM(H225:H225)</f>
        <v>4800169</v>
      </c>
      <c r="I226" s="13">
        <f>SUM(I225:I225)</f>
        <v>0</v>
      </c>
      <c r="J226" s="13">
        <f>SUM(J225:J225)</f>
        <v>1670459</v>
      </c>
      <c r="K226" s="13">
        <f>SUM(K225:K225)</f>
        <v>48002</v>
      </c>
      <c r="L226" s="13">
        <f>SUM(L225:L225)</f>
        <v>54868</v>
      </c>
      <c r="M226" s="13">
        <f>SUM(M225:M225)</f>
        <v>0</v>
      </c>
      <c r="N226" s="15">
        <f>SUM(N225:N225)</f>
        <v>6525496</v>
      </c>
    </row>
    <row r="227" spans="1:14" x14ac:dyDescent="0.2">
      <c r="A227" s="6" t="s">
        <v>429</v>
      </c>
      <c r="B227" s="7"/>
      <c r="C227" s="8">
        <f>C216+C223+C226</f>
        <v>816</v>
      </c>
      <c r="D227" s="9">
        <f>D216+D223+D226</f>
        <v>53.403799999999997</v>
      </c>
      <c r="E227" s="9">
        <f>E216+E223+E226</f>
        <v>26.863500000000002</v>
      </c>
      <c r="F227" s="8">
        <f>F216+F223+F226</f>
        <v>35499055</v>
      </c>
      <c r="G227" s="8">
        <f>G216+G223+G226</f>
        <v>8678570</v>
      </c>
      <c r="H227" s="8">
        <f>H216+H223+H226</f>
        <v>44177625</v>
      </c>
      <c r="I227" s="8">
        <f>I216+I223+I226</f>
        <v>0</v>
      </c>
      <c r="J227" s="8">
        <f>J216+J223+J226</f>
        <v>15373813</v>
      </c>
      <c r="K227" s="8">
        <f>K216+K223+K226</f>
        <v>441775</v>
      </c>
      <c r="L227" s="8">
        <f>L216+L223+L226</f>
        <v>451992</v>
      </c>
      <c r="M227" s="8">
        <f>M216+M223+M226</f>
        <v>8062246</v>
      </c>
      <c r="N227" s="10">
        <f>N216+N223+N226</f>
        <v>68065676</v>
      </c>
    </row>
    <row r="228" spans="1:14" x14ac:dyDescent="0.2">
      <c r="A228" s="16"/>
      <c r="B228" s="17"/>
      <c r="C228" s="18"/>
      <c r="D228" s="19"/>
      <c r="E228" s="19"/>
      <c r="F228" s="18"/>
      <c r="G228" s="18"/>
      <c r="H228" s="18"/>
      <c r="I228" s="18"/>
      <c r="J228" s="18"/>
      <c r="K228" s="18"/>
      <c r="L228" s="18"/>
      <c r="M228" s="18"/>
      <c r="N228" s="20"/>
    </row>
    <row r="229" spans="1:14" x14ac:dyDescent="0.2">
      <c r="A229" s="6" t="s">
        <v>430</v>
      </c>
      <c r="B229" s="7"/>
      <c r="C229" s="8"/>
      <c r="D229" s="9"/>
      <c r="E229" s="9"/>
      <c r="F229" s="8"/>
      <c r="G229" s="8"/>
      <c r="H229" s="8"/>
      <c r="I229" s="8"/>
      <c r="J229" s="8"/>
      <c r="K229" s="8"/>
      <c r="L229" s="8"/>
      <c r="M229" s="8"/>
      <c r="N229" s="10"/>
    </row>
    <row r="230" spans="1:14" x14ac:dyDescent="0.2">
      <c r="A230" s="6" t="s">
        <v>431</v>
      </c>
      <c r="B230" s="7" t="s">
        <v>6</v>
      </c>
      <c r="C230" s="8" t="s">
        <v>7</v>
      </c>
      <c r="D230" s="9" t="s">
        <v>8</v>
      </c>
      <c r="E230" s="9" t="s">
        <v>9</v>
      </c>
      <c r="F230" s="8" t="s">
        <v>10</v>
      </c>
      <c r="G230" s="8" t="s">
        <v>11</v>
      </c>
      <c r="H230" s="8" t="s">
        <v>12</v>
      </c>
      <c r="I230" s="8" t="s">
        <v>13</v>
      </c>
      <c r="J230" s="8" t="s">
        <v>14</v>
      </c>
      <c r="K230" s="8" t="s">
        <v>15</v>
      </c>
      <c r="L230" s="8" t="s">
        <v>16</v>
      </c>
      <c r="M230" s="8" t="s">
        <v>17</v>
      </c>
      <c r="N230" s="10" t="s">
        <v>18</v>
      </c>
    </row>
    <row r="231" spans="1:14" x14ac:dyDescent="0.2">
      <c r="A231" s="11" t="s">
        <v>63</v>
      </c>
      <c r="B231" s="12"/>
      <c r="C231" s="13"/>
      <c r="D231" s="14"/>
      <c r="E231" s="14"/>
      <c r="F231" s="13"/>
      <c r="G231" s="13"/>
      <c r="H231" s="13"/>
      <c r="I231" s="13"/>
      <c r="J231" s="13"/>
      <c r="K231" s="13"/>
      <c r="L231" s="13"/>
      <c r="M231" s="13"/>
      <c r="N231" s="15"/>
    </row>
    <row r="232" spans="1:14" x14ac:dyDescent="0.2">
      <c r="A232" s="16" t="s">
        <v>36</v>
      </c>
      <c r="B232" s="17"/>
      <c r="C232" s="18">
        <v>0</v>
      </c>
      <c r="D232" s="19">
        <v>0</v>
      </c>
      <c r="E232" s="19">
        <v>0</v>
      </c>
      <c r="F232" s="18">
        <v>-82320</v>
      </c>
      <c r="G232" s="18">
        <v>0</v>
      </c>
      <c r="H232" s="18">
        <v>-82320</v>
      </c>
      <c r="I232" s="18">
        <v>0</v>
      </c>
      <c r="J232" s="18">
        <v>-28647</v>
      </c>
      <c r="K232" s="18">
        <v>-823</v>
      </c>
      <c r="L232" s="18">
        <v>0</v>
      </c>
      <c r="M232" s="18">
        <v>0</v>
      </c>
      <c r="N232" s="20">
        <v>-110967</v>
      </c>
    </row>
    <row r="233" spans="1:14" x14ac:dyDescent="0.2">
      <c r="A233" s="16" t="s">
        <v>37</v>
      </c>
      <c r="B233" s="17"/>
      <c r="C233" s="18">
        <v>0</v>
      </c>
      <c r="D233" s="19">
        <v>0</v>
      </c>
      <c r="E233" s="19">
        <v>0</v>
      </c>
      <c r="F233" s="18">
        <v>0</v>
      </c>
      <c r="G233" s="18">
        <v>0</v>
      </c>
      <c r="H233" s="18">
        <v>0</v>
      </c>
      <c r="I233" s="18">
        <v>82320</v>
      </c>
      <c r="J233" s="18">
        <v>27824</v>
      </c>
      <c r="K233" s="18">
        <v>0</v>
      </c>
      <c r="L233" s="18">
        <v>0</v>
      </c>
      <c r="M233" s="18">
        <v>0</v>
      </c>
      <c r="N233" s="20">
        <v>110144</v>
      </c>
    </row>
    <row r="234" spans="1:14" x14ac:dyDescent="0.2">
      <c r="A234" s="16" t="s">
        <v>30</v>
      </c>
      <c r="B234" s="17">
        <v>7</v>
      </c>
      <c r="C234" s="18">
        <v>0</v>
      </c>
      <c r="D234" s="19">
        <v>0</v>
      </c>
      <c r="E234" s="19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53244</v>
      </c>
      <c r="N234" s="20">
        <v>53244</v>
      </c>
    </row>
    <row r="235" spans="1:14" x14ac:dyDescent="0.2">
      <c r="A235" s="16" t="s">
        <v>20</v>
      </c>
      <c r="B235" s="17">
        <v>8</v>
      </c>
      <c r="C235" s="18">
        <v>0</v>
      </c>
      <c r="D235" s="19">
        <v>0</v>
      </c>
      <c r="E235" s="19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5649756</v>
      </c>
      <c r="N235" s="20">
        <v>5649756</v>
      </c>
    </row>
    <row r="236" spans="1:14" x14ac:dyDescent="0.2">
      <c r="A236" s="16" t="s">
        <v>21</v>
      </c>
      <c r="B236" s="17">
        <v>544</v>
      </c>
      <c r="C236" s="18">
        <v>0</v>
      </c>
      <c r="D236" s="19">
        <v>0</v>
      </c>
      <c r="E236" s="19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2433121</v>
      </c>
      <c r="N236" s="20">
        <v>2433121</v>
      </c>
    </row>
    <row r="237" spans="1:14" x14ac:dyDescent="0.2">
      <c r="A237" s="16" t="s">
        <v>45</v>
      </c>
      <c r="B237" s="17"/>
      <c r="C237" s="18">
        <v>0</v>
      </c>
      <c r="D237" s="19">
        <v>0</v>
      </c>
      <c r="E237" s="19">
        <v>0.8</v>
      </c>
      <c r="F237" s="18">
        <v>0</v>
      </c>
      <c r="G237" s="18">
        <v>211766</v>
      </c>
      <c r="H237" s="18">
        <v>211766</v>
      </c>
      <c r="I237" s="18">
        <v>0</v>
      </c>
      <c r="J237" s="18">
        <v>73695</v>
      </c>
      <c r="K237" s="18">
        <v>2118</v>
      </c>
      <c r="L237" s="18">
        <v>0</v>
      </c>
      <c r="M237" s="18">
        <v>0</v>
      </c>
      <c r="N237" s="20">
        <v>285461</v>
      </c>
    </row>
    <row r="238" spans="1:14" x14ac:dyDescent="0.2">
      <c r="A238" s="16" t="s">
        <v>23</v>
      </c>
      <c r="B238" s="17"/>
      <c r="C238" s="18">
        <v>0</v>
      </c>
      <c r="D238" s="19">
        <v>0</v>
      </c>
      <c r="E238" s="19">
        <v>3.94</v>
      </c>
      <c r="F238" s="18">
        <v>0</v>
      </c>
      <c r="G238" s="18">
        <v>1674658</v>
      </c>
      <c r="H238" s="18">
        <v>1674658</v>
      </c>
      <c r="I238" s="18">
        <v>0</v>
      </c>
      <c r="J238" s="18">
        <v>582781</v>
      </c>
      <c r="K238" s="18">
        <v>16747</v>
      </c>
      <c r="L238" s="18">
        <v>0</v>
      </c>
      <c r="M238" s="18">
        <v>0</v>
      </c>
      <c r="N238" s="20">
        <v>2257439</v>
      </c>
    </row>
    <row r="239" spans="1:14" x14ac:dyDescent="0.2">
      <c r="A239" s="16" t="s">
        <v>64</v>
      </c>
      <c r="B239" s="17"/>
      <c r="C239" s="18">
        <v>0</v>
      </c>
      <c r="D239" s="19">
        <v>76.557699999999997</v>
      </c>
      <c r="E239" s="19">
        <v>17.540199999999999</v>
      </c>
      <c r="F239" s="18">
        <v>49989944</v>
      </c>
      <c r="G239" s="18">
        <v>5597360</v>
      </c>
      <c r="H239" s="18">
        <v>55587304</v>
      </c>
      <c r="I239" s="18">
        <v>0</v>
      </c>
      <c r="J239" s="18">
        <v>19344381</v>
      </c>
      <c r="K239" s="18">
        <v>555872</v>
      </c>
      <c r="L239" s="18">
        <v>1546449</v>
      </c>
      <c r="M239" s="18">
        <v>0</v>
      </c>
      <c r="N239" s="20">
        <v>76478134</v>
      </c>
    </row>
    <row r="240" spans="1:14" x14ac:dyDescent="0.2">
      <c r="A240" s="16" t="s">
        <v>83</v>
      </c>
      <c r="B240" s="17"/>
      <c r="C240" s="18">
        <v>0</v>
      </c>
      <c r="D240" s="19">
        <v>0</v>
      </c>
      <c r="E240" s="19">
        <v>0</v>
      </c>
      <c r="F240" s="18">
        <v>168000</v>
      </c>
      <c r="G240" s="18">
        <v>0</v>
      </c>
      <c r="H240" s="18">
        <v>168000</v>
      </c>
      <c r="I240" s="18">
        <v>0</v>
      </c>
      <c r="J240" s="18">
        <v>58464</v>
      </c>
      <c r="K240" s="18">
        <v>1680</v>
      </c>
      <c r="L240" s="18">
        <v>22500</v>
      </c>
      <c r="M240" s="18">
        <v>0</v>
      </c>
      <c r="N240" s="20">
        <v>248964</v>
      </c>
    </row>
    <row r="241" spans="1:14" x14ac:dyDescent="0.2">
      <c r="A241" s="11" t="s">
        <v>24</v>
      </c>
      <c r="B241" s="12"/>
      <c r="C241" s="13">
        <f>SUM(C232:C240)</f>
        <v>0</v>
      </c>
      <c r="D241" s="14">
        <f>SUM(D232:D240)</f>
        <v>76.557699999999997</v>
      </c>
      <c r="E241" s="14">
        <f>SUM(E232:E240)</f>
        <v>22.280200000000001</v>
      </c>
      <c r="F241" s="13">
        <f>SUM(F232:F240)</f>
        <v>50075624</v>
      </c>
      <c r="G241" s="13">
        <f>SUM(G232:G240)</f>
        <v>7483784</v>
      </c>
      <c r="H241" s="13">
        <f>SUM(H232:H240)</f>
        <v>57559408</v>
      </c>
      <c r="I241" s="13">
        <f>SUM(I232:I240)</f>
        <v>82320</v>
      </c>
      <c r="J241" s="13">
        <f>SUM(J232:J240)</f>
        <v>20058498</v>
      </c>
      <c r="K241" s="13">
        <f>SUM(K232:K240)</f>
        <v>575594</v>
      </c>
      <c r="L241" s="13">
        <f>SUM(L232:L240)</f>
        <v>1568949</v>
      </c>
      <c r="M241" s="13">
        <f>SUM(M232:M240)</f>
        <v>8136121</v>
      </c>
      <c r="N241" s="15">
        <f>SUM(N232:N240)</f>
        <v>87405296</v>
      </c>
    </row>
    <row r="242" spans="1:14" x14ac:dyDescent="0.2">
      <c r="A242" s="11" t="s">
        <v>25</v>
      </c>
      <c r="B242" s="12"/>
      <c r="C242" s="13"/>
      <c r="D242" s="14"/>
      <c r="E242" s="14"/>
      <c r="F242" s="13"/>
      <c r="G242" s="13"/>
      <c r="H242" s="13"/>
      <c r="I242" s="13"/>
      <c r="J242" s="13"/>
      <c r="K242" s="13"/>
      <c r="L242" s="13"/>
      <c r="M242" s="13"/>
      <c r="N242" s="15"/>
    </row>
    <row r="243" spans="1:14" x14ac:dyDescent="0.2">
      <c r="A243" s="16" t="s">
        <v>176</v>
      </c>
      <c r="B243" s="17"/>
      <c r="C243" s="18">
        <v>124</v>
      </c>
      <c r="D243" s="19">
        <v>0</v>
      </c>
      <c r="E243" s="19">
        <v>2.3698999999999999</v>
      </c>
      <c r="F243" s="18">
        <v>0</v>
      </c>
      <c r="G243" s="18">
        <v>728574</v>
      </c>
      <c r="H243" s="18">
        <v>728574</v>
      </c>
      <c r="I243" s="18">
        <v>0</v>
      </c>
      <c r="J243" s="18">
        <v>253544</v>
      </c>
      <c r="K243" s="18">
        <v>7286</v>
      </c>
      <c r="L243" s="18">
        <v>7564</v>
      </c>
      <c r="M243" s="18">
        <v>0</v>
      </c>
      <c r="N243" s="20">
        <v>989682</v>
      </c>
    </row>
    <row r="244" spans="1:14" x14ac:dyDescent="0.2">
      <c r="A244" s="16" t="s">
        <v>293</v>
      </c>
      <c r="B244" s="17"/>
      <c r="C244" s="18">
        <v>315</v>
      </c>
      <c r="D244" s="19">
        <v>0</v>
      </c>
      <c r="E244" s="19">
        <v>3.2948</v>
      </c>
      <c r="F244" s="18">
        <v>0</v>
      </c>
      <c r="G244" s="18">
        <v>1012914</v>
      </c>
      <c r="H244" s="18">
        <v>1012914</v>
      </c>
      <c r="I244" s="18">
        <v>0</v>
      </c>
      <c r="J244" s="18">
        <v>352494</v>
      </c>
      <c r="K244" s="18">
        <v>10129</v>
      </c>
      <c r="L244" s="18">
        <v>12915</v>
      </c>
      <c r="M244" s="18">
        <v>0</v>
      </c>
      <c r="N244" s="20">
        <v>1378323</v>
      </c>
    </row>
    <row r="245" spans="1:14" x14ac:dyDescent="0.2">
      <c r="A245" s="16" t="s">
        <v>234</v>
      </c>
      <c r="B245" s="17"/>
      <c r="C245" s="18">
        <v>250</v>
      </c>
      <c r="D245" s="19">
        <v>0</v>
      </c>
      <c r="E245" s="19">
        <v>1.3532</v>
      </c>
      <c r="F245" s="18">
        <v>0</v>
      </c>
      <c r="G245" s="18">
        <v>416012</v>
      </c>
      <c r="H245" s="18">
        <v>416012</v>
      </c>
      <c r="I245" s="18">
        <v>0</v>
      </c>
      <c r="J245" s="18">
        <v>144772</v>
      </c>
      <c r="K245" s="18">
        <v>4160</v>
      </c>
      <c r="L245" s="18">
        <v>5000</v>
      </c>
      <c r="M245" s="18">
        <v>0</v>
      </c>
      <c r="N245" s="20">
        <v>565784</v>
      </c>
    </row>
    <row r="246" spans="1:14" x14ac:dyDescent="0.2">
      <c r="A246" s="11" t="s">
        <v>24</v>
      </c>
      <c r="B246" s="12"/>
      <c r="C246" s="13">
        <f>SUM(C243:C245)</f>
        <v>689</v>
      </c>
      <c r="D246" s="14">
        <f>SUM(D243:D245)</f>
        <v>0</v>
      </c>
      <c r="E246" s="14">
        <f>SUM(E243:E245)</f>
        <v>7.0179</v>
      </c>
      <c r="F246" s="13">
        <f>SUM(F243:F245)</f>
        <v>0</v>
      </c>
      <c r="G246" s="13">
        <f>SUM(G243:G245)</f>
        <v>2157500</v>
      </c>
      <c r="H246" s="13">
        <f>SUM(H243:H245)</f>
        <v>2157500</v>
      </c>
      <c r="I246" s="13">
        <f>SUM(I243:I245)</f>
        <v>0</v>
      </c>
      <c r="J246" s="13">
        <f>SUM(J243:J245)</f>
        <v>750810</v>
      </c>
      <c r="K246" s="13">
        <f>SUM(K243:K245)</f>
        <v>21575</v>
      </c>
      <c r="L246" s="13">
        <f>SUM(L243:L245)</f>
        <v>25479</v>
      </c>
      <c r="M246" s="13">
        <f>SUM(M243:M245)</f>
        <v>0</v>
      </c>
      <c r="N246" s="15">
        <f>SUM(N243:N245)</f>
        <v>2933789</v>
      </c>
    </row>
    <row r="247" spans="1:14" x14ac:dyDescent="0.2">
      <c r="A247" s="6" t="s">
        <v>432</v>
      </c>
      <c r="B247" s="7"/>
      <c r="C247" s="8">
        <f>C241+C246</f>
        <v>689</v>
      </c>
      <c r="D247" s="9">
        <f>D241+D246</f>
        <v>76.557699999999997</v>
      </c>
      <c r="E247" s="9">
        <f>E241+E246</f>
        <v>29.298100000000002</v>
      </c>
      <c r="F247" s="8">
        <f>F241+F246</f>
        <v>50075624</v>
      </c>
      <c r="G247" s="8">
        <f>G241+G246</f>
        <v>9641284</v>
      </c>
      <c r="H247" s="8">
        <f>H241+H246</f>
        <v>59716908</v>
      </c>
      <c r="I247" s="8">
        <f>I241+I246</f>
        <v>82320</v>
      </c>
      <c r="J247" s="8">
        <f>J241+J246</f>
        <v>20809308</v>
      </c>
      <c r="K247" s="8">
        <f>K241+K246</f>
        <v>597169</v>
      </c>
      <c r="L247" s="8">
        <f>L241+L246</f>
        <v>1594428</v>
      </c>
      <c r="M247" s="8">
        <f>M241+M246</f>
        <v>8136121</v>
      </c>
      <c r="N247" s="10">
        <f>N241+N246</f>
        <v>90339085</v>
      </c>
    </row>
    <row r="248" spans="1:14" x14ac:dyDescent="0.2">
      <c r="A248" s="16"/>
      <c r="B248" s="17"/>
      <c r="C248" s="18"/>
      <c r="D248" s="19"/>
      <c r="E248" s="19"/>
      <c r="F248" s="18"/>
      <c r="G248" s="18"/>
      <c r="H248" s="18"/>
      <c r="I248" s="18"/>
      <c r="J248" s="18"/>
      <c r="K248" s="18"/>
      <c r="L248" s="18"/>
      <c r="M248" s="18"/>
      <c r="N248" s="20"/>
    </row>
    <row r="249" spans="1:14" x14ac:dyDescent="0.2">
      <c r="A249" s="6" t="s">
        <v>433</v>
      </c>
      <c r="B249" s="7"/>
      <c r="C249" s="8"/>
      <c r="D249" s="9"/>
      <c r="E249" s="9"/>
      <c r="F249" s="8"/>
      <c r="G249" s="8"/>
      <c r="H249" s="8"/>
      <c r="I249" s="8"/>
      <c r="J249" s="8"/>
      <c r="K249" s="8"/>
      <c r="L249" s="8"/>
      <c r="M249" s="8"/>
      <c r="N249" s="10"/>
    </row>
    <row r="250" spans="1:14" x14ac:dyDescent="0.2">
      <c r="A250" s="6" t="s">
        <v>434</v>
      </c>
      <c r="B250" s="7" t="s">
        <v>6</v>
      </c>
      <c r="C250" s="8" t="s">
        <v>7</v>
      </c>
      <c r="D250" s="9" t="s">
        <v>8</v>
      </c>
      <c r="E250" s="9" t="s">
        <v>9</v>
      </c>
      <c r="F250" s="8" t="s">
        <v>10</v>
      </c>
      <c r="G250" s="8" t="s">
        <v>11</v>
      </c>
      <c r="H250" s="8" t="s">
        <v>12</v>
      </c>
      <c r="I250" s="8" t="s">
        <v>13</v>
      </c>
      <c r="J250" s="8" t="s">
        <v>14</v>
      </c>
      <c r="K250" s="8" t="s">
        <v>15</v>
      </c>
      <c r="L250" s="8" t="s">
        <v>16</v>
      </c>
      <c r="M250" s="8" t="s">
        <v>17</v>
      </c>
      <c r="N250" s="10" t="s">
        <v>18</v>
      </c>
    </row>
    <row r="251" spans="1:14" x14ac:dyDescent="0.2">
      <c r="A251" s="11" t="s">
        <v>63</v>
      </c>
      <c r="B251" s="12"/>
      <c r="C251" s="13"/>
      <c r="D251" s="14"/>
      <c r="E251" s="14"/>
      <c r="F251" s="13"/>
      <c r="G251" s="13"/>
      <c r="H251" s="13"/>
      <c r="I251" s="13"/>
      <c r="J251" s="13"/>
      <c r="K251" s="13"/>
      <c r="L251" s="13"/>
      <c r="M251" s="13"/>
      <c r="N251" s="15"/>
    </row>
    <row r="252" spans="1:14" x14ac:dyDescent="0.2">
      <c r="A252" s="16" t="s">
        <v>87</v>
      </c>
      <c r="B252" s="17"/>
      <c r="C252" s="18">
        <v>0</v>
      </c>
      <c r="D252" s="19">
        <v>0.63900000000000001</v>
      </c>
      <c r="E252" s="19">
        <v>0</v>
      </c>
      <c r="F252" s="18">
        <v>221345</v>
      </c>
      <c r="G252" s="18">
        <v>0</v>
      </c>
      <c r="H252" s="18">
        <v>221345</v>
      </c>
      <c r="I252" s="18">
        <v>0</v>
      </c>
      <c r="J252" s="18">
        <v>77028</v>
      </c>
      <c r="K252" s="18">
        <v>2213</v>
      </c>
      <c r="L252" s="18">
        <v>0</v>
      </c>
      <c r="M252" s="18">
        <v>0</v>
      </c>
      <c r="N252" s="20">
        <v>298373</v>
      </c>
    </row>
    <row r="253" spans="1:14" x14ac:dyDescent="0.2">
      <c r="A253" s="16" t="s">
        <v>36</v>
      </c>
      <c r="B253" s="17"/>
      <c r="C253" s="18">
        <v>0</v>
      </c>
      <c r="D253" s="19">
        <v>-0.06</v>
      </c>
      <c r="E253" s="19">
        <v>0</v>
      </c>
      <c r="F253" s="18">
        <v>-30240</v>
      </c>
      <c r="G253" s="18">
        <v>0</v>
      </c>
      <c r="H253" s="18">
        <v>-30240</v>
      </c>
      <c r="I253" s="18">
        <v>0</v>
      </c>
      <c r="J253" s="18">
        <v>-10524</v>
      </c>
      <c r="K253" s="18">
        <v>-302</v>
      </c>
      <c r="L253" s="18">
        <v>0</v>
      </c>
      <c r="M253" s="18">
        <v>0</v>
      </c>
      <c r="N253" s="20">
        <v>-40764</v>
      </c>
    </row>
    <row r="254" spans="1:14" x14ac:dyDescent="0.2">
      <c r="A254" s="16" t="s">
        <v>37</v>
      </c>
      <c r="B254" s="17"/>
      <c r="C254" s="18">
        <v>0</v>
      </c>
      <c r="D254" s="19">
        <v>0</v>
      </c>
      <c r="E254" s="19">
        <v>0</v>
      </c>
      <c r="F254" s="18">
        <v>0</v>
      </c>
      <c r="G254" s="18">
        <v>0</v>
      </c>
      <c r="H254" s="18">
        <v>0</v>
      </c>
      <c r="I254" s="18">
        <v>30240</v>
      </c>
      <c r="J254" s="18">
        <v>10222</v>
      </c>
      <c r="K254" s="18">
        <v>0</v>
      </c>
      <c r="L254" s="18">
        <v>0</v>
      </c>
      <c r="M254" s="18">
        <v>0</v>
      </c>
      <c r="N254" s="20">
        <v>40462</v>
      </c>
    </row>
    <row r="255" spans="1:14" x14ac:dyDescent="0.2">
      <c r="A255" s="16" t="s">
        <v>20</v>
      </c>
      <c r="B255" s="17">
        <v>8</v>
      </c>
      <c r="C255" s="18">
        <v>0</v>
      </c>
      <c r="D255" s="19">
        <v>0</v>
      </c>
      <c r="E255" s="19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1448000</v>
      </c>
      <c r="N255" s="20">
        <v>1448000</v>
      </c>
    </row>
    <row r="256" spans="1:14" x14ac:dyDescent="0.2">
      <c r="A256" s="16" t="s">
        <v>21</v>
      </c>
      <c r="B256" s="17">
        <v>544</v>
      </c>
      <c r="C256" s="18">
        <v>0</v>
      </c>
      <c r="D256" s="19">
        <v>0</v>
      </c>
      <c r="E256" s="19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654829</v>
      </c>
      <c r="N256" s="20">
        <v>654829</v>
      </c>
    </row>
    <row r="257" spans="1:14" x14ac:dyDescent="0.2">
      <c r="A257" s="16" t="s">
        <v>23</v>
      </c>
      <c r="B257" s="17"/>
      <c r="C257" s="18">
        <v>0</v>
      </c>
      <c r="D257" s="19">
        <v>0</v>
      </c>
      <c r="E257" s="19">
        <v>2.5099999999999998</v>
      </c>
      <c r="F257" s="18">
        <v>0</v>
      </c>
      <c r="G257" s="18">
        <v>1066850</v>
      </c>
      <c r="H257" s="18">
        <v>1066850</v>
      </c>
      <c r="I257" s="18">
        <v>0</v>
      </c>
      <c r="J257" s="18">
        <v>371264</v>
      </c>
      <c r="K257" s="18">
        <v>10669</v>
      </c>
      <c r="L257" s="18">
        <v>0</v>
      </c>
      <c r="M257" s="18">
        <v>0</v>
      </c>
      <c r="N257" s="20">
        <v>1438114</v>
      </c>
    </row>
    <row r="258" spans="1:14" x14ac:dyDescent="0.2">
      <c r="A258" s="16" t="s">
        <v>64</v>
      </c>
      <c r="B258" s="17"/>
      <c r="C258" s="18">
        <v>0</v>
      </c>
      <c r="D258" s="19">
        <v>14.844200000000001</v>
      </c>
      <c r="E258" s="19">
        <v>2.9077000000000002</v>
      </c>
      <c r="F258" s="18">
        <v>9576741</v>
      </c>
      <c r="G258" s="18">
        <v>927889</v>
      </c>
      <c r="H258" s="18">
        <v>10504630</v>
      </c>
      <c r="I258" s="18">
        <v>0</v>
      </c>
      <c r="J258" s="18">
        <v>3655611</v>
      </c>
      <c r="K258" s="18">
        <v>105046</v>
      </c>
      <c r="L258" s="18">
        <v>124890</v>
      </c>
      <c r="M258" s="18">
        <v>0</v>
      </c>
      <c r="N258" s="20">
        <v>14285131</v>
      </c>
    </row>
    <row r="259" spans="1:14" x14ac:dyDescent="0.2">
      <c r="A259" s="16" t="s">
        <v>83</v>
      </c>
      <c r="B259" s="17"/>
      <c r="C259" s="18">
        <v>0</v>
      </c>
      <c r="D259" s="19">
        <v>0</v>
      </c>
      <c r="E259" s="19">
        <v>0</v>
      </c>
      <c r="F259" s="18">
        <v>36000</v>
      </c>
      <c r="G259" s="18">
        <v>0</v>
      </c>
      <c r="H259" s="18">
        <v>36000</v>
      </c>
      <c r="I259" s="18">
        <v>0</v>
      </c>
      <c r="J259" s="18">
        <v>12528</v>
      </c>
      <c r="K259" s="18">
        <v>360</v>
      </c>
      <c r="L259" s="18">
        <v>0</v>
      </c>
      <c r="M259" s="18">
        <v>0</v>
      </c>
      <c r="N259" s="20">
        <v>48528</v>
      </c>
    </row>
    <row r="260" spans="1:14" x14ac:dyDescent="0.2">
      <c r="A260" s="11" t="s">
        <v>24</v>
      </c>
      <c r="B260" s="12"/>
      <c r="C260" s="13">
        <f>SUM(C252:C259)</f>
        <v>0</v>
      </c>
      <c r="D260" s="14">
        <f>SUM(D252:D259)</f>
        <v>15.423200000000001</v>
      </c>
      <c r="E260" s="14">
        <f>SUM(E252:E259)</f>
        <v>5.4177</v>
      </c>
      <c r="F260" s="13">
        <f>SUM(F252:F259)</f>
        <v>9803846</v>
      </c>
      <c r="G260" s="13">
        <f>SUM(G252:G259)</f>
        <v>1994739</v>
      </c>
      <c r="H260" s="13">
        <f>SUM(H252:H259)</f>
        <v>11798585</v>
      </c>
      <c r="I260" s="13">
        <f>SUM(I252:I259)</f>
        <v>30240</v>
      </c>
      <c r="J260" s="13">
        <f>SUM(J252:J259)</f>
        <v>4116129</v>
      </c>
      <c r="K260" s="13">
        <f>SUM(K252:K259)</f>
        <v>117986</v>
      </c>
      <c r="L260" s="13">
        <f>SUM(L252:L259)</f>
        <v>124890</v>
      </c>
      <c r="M260" s="13">
        <f>SUM(M252:M259)</f>
        <v>2102829</v>
      </c>
      <c r="N260" s="15">
        <f>SUM(N252:N259)</f>
        <v>18172673</v>
      </c>
    </row>
    <row r="261" spans="1:14" x14ac:dyDescent="0.2">
      <c r="A261" s="11" t="s">
        <v>25</v>
      </c>
      <c r="B261" s="12"/>
      <c r="C261" s="13"/>
      <c r="D261" s="14"/>
      <c r="E261" s="14"/>
      <c r="F261" s="13"/>
      <c r="G261" s="13"/>
      <c r="H261" s="13"/>
      <c r="I261" s="13"/>
      <c r="J261" s="13"/>
      <c r="K261" s="13"/>
      <c r="L261" s="13"/>
      <c r="M261" s="13"/>
      <c r="N261" s="15"/>
    </row>
    <row r="262" spans="1:14" x14ac:dyDescent="0.2">
      <c r="A262" s="16" t="s">
        <v>66</v>
      </c>
      <c r="B262" s="17"/>
      <c r="C262" s="18">
        <v>25</v>
      </c>
      <c r="D262" s="19">
        <v>0</v>
      </c>
      <c r="E262" s="19">
        <v>0.23050000000000001</v>
      </c>
      <c r="F262" s="18">
        <v>0</v>
      </c>
      <c r="G262" s="18">
        <v>70862</v>
      </c>
      <c r="H262" s="18">
        <v>70862</v>
      </c>
      <c r="I262" s="18">
        <v>0</v>
      </c>
      <c r="J262" s="18">
        <v>24661</v>
      </c>
      <c r="K262" s="18">
        <v>709</v>
      </c>
      <c r="L262" s="18">
        <v>500</v>
      </c>
      <c r="M262" s="18">
        <v>0</v>
      </c>
      <c r="N262" s="20">
        <v>96023</v>
      </c>
    </row>
    <row r="263" spans="1:14" x14ac:dyDescent="0.2">
      <c r="A263" s="11" t="s">
        <v>24</v>
      </c>
      <c r="B263" s="12"/>
      <c r="C263" s="13">
        <f>SUM(C262:C262)</f>
        <v>25</v>
      </c>
      <c r="D263" s="14">
        <f>SUM(D262:D262)</f>
        <v>0</v>
      </c>
      <c r="E263" s="14">
        <f>SUM(E262:E262)</f>
        <v>0.23050000000000001</v>
      </c>
      <c r="F263" s="13">
        <f>SUM(F262:F262)</f>
        <v>0</v>
      </c>
      <c r="G263" s="13">
        <f>SUM(G262:G262)</f>
        <v>70862</v>
      </c>
      <c r="H263" s="13">
        <f>SUM(H262:H262)</f>
        <v>70862</v>
      </c>
      <c r="I263" s="13">
        <f>SUM(I262:I262)</f>
        <v>0</v>
      </c>
      <c r="J263" s="13">
        <f>SUM(J262:J262)</f>
        <v>24661</v>
      </c>
      <c r="K263" s="13">
        <f>SUM(K262:K262)</f>
        <v>709</v>
      </c>
      <c r="L263" s="13">
        <f>SUM(L262:L262)</f>
        <v>500</v>
      </c>
      <c r="M263" s="13">
        <f>SUM(M262:M262)</f>
        <v>0</v>
      </c>
      <c r="N263" s="15">
        <f>SUM(N262:N262)</f>
        <v>96023</v>
      </c>
    </row>
    <row r="264" spans="1:14" x14ac:dyDescent="0.2">
      <c r="A264" s="6" t="s">
        <v>435</v>
      </c>
      <c r="B264" s="7"/>
      <c r="C264" s="8">
        <f>C260+C263</f>
        <v>25</v>
      </c>
      <c r="D264" s="9">
        <f>D260+D263</f>
        <v>15.423200000000001</v>
      </c>
      <c r="E264" s="9">
        <f>E260+E263</f>
        <v>5.6482000000000001</v>
      </c>
      <c r="F264" s="8">
        <f>F260+F263</f>
        <v>9803846</v>
      </c>
      <c r="G264" s="8">
        <f>G260+G263</f>
        <v>2065601</v>
      </c>
      <c r="H264" s="8">
        <f>H260+H263</f>
        <v>11869447</v>
      </c>
      <c r="I264" s="8">
        <f>I260+I263</f>
        <v>30240</v>
      </c>
      <c r="J264" s="8">
        <f>J260+J263</f>
        <v>4140790</v>
      </c>
      <c r="K264" s="8">
        <f>K260+K263</f>
        <v>118695</v>
      </c>
      <c r="L264" s="8">
        <f>L260+L263</f>
        <v>125390</v>
      </c>
      <c r="M264" s="8">
        <f>M260+M263</f>
        <v>2102829</v>
      </c>
      <c r="N264" s="10">
        <f>N260+N263</f>
        <v>18268696</v>
      </c>
    </row>
    <row r="265" spans="1:14" x14ac:dyDescent="0.2">
      <c r="A265" s="16"/>
      <c r="B265" s="17"/>
      <c r="C265" s="18"/>
      <c r="D265" s="19"/>
      <c r="E265" s="19"/>
      <c r="F265" s="18"/>
      <c r="G265" s="18"/>
      <c r="H265" s="18"/>
      <c r="I265" s="18"/>
      <c r="J265" s="18"/>
      <c r="K265" s="18"/>
      <c r="L265" s="18"/>
      <c r="M265" s="18"/>
      <c r="N265" s="20"/>
    </row>
    <row r="266" spans="1:14" x14ac:dyDescent="0.2">
      <c r="A266" s="6" t="s">
        <v>436</v>
      </c>
      <c r="B266" s="7"/>
      <c r="C266" s="8"/>
      <c r="D266" s="9"/>
      <c r="E266" s="9"/>
      <c r="F266" s="8"/>
      <c r="G266" s="8"/>
      <c r="H266" s="8"/>
      <c r="I266" s="8"/>
      <c r="J266" s="8"/>
      <c r="K266" s="8"/>
      <c r="L266" s="8"/>
      <c r="M266" s="8"/>
      <c r="N266" s="10"/>
    </row>
    <row r="267" spans="1:14" x14ac:dyDescent="0.2">
      <c r="A267" s="6" t="s">
        <v>437</v>
      </c>
      <c r="B267" s="7" t="s">
        <v>6</v>
      </c>
      <c r="C267" s="8" t="s">
        <v>7</v>
      </c>
      <c r="D267" s="9" t="s">
        <v>8</v>
      </c>
      <c r="E267" s="9" t="s">
        <v>9</v>
      </c>
      <c r="F267" s="8" t="s">
        <v>10</v>
      </c>
      <c r="G267" s="8" t="s">
        <v>11</v>
      </c>
      <c r="H267" s="8" t="s">
        <v>12</v>
      </c>
      <c r="I267" s="8" t="s">
        <v>13</v>
      </c>
      <c r="J267" s="8" t="s">
        <v>14</v>
      </c>
      <c r="K267" s="8" t="s">
        <v>15</v>
      </c>
      <c r="L267" s="8" t="s">
        <v>16</v>
      </c>
      <c r="M267" s="8" t="s">
        <v>17</v>
      </c>
      <c r="N267" s="10" t="s">
        <v>18</v>
      </c>
    </row>
    <row r="268" spans="1:14" x14ac:dyDescent="0.2">
      <c r="A268" s="11" t="s">
        <v>63</v>
      </c>
      <c r="B268" s="12"/>
      <c r="C268" s="13"/>
      <c r="D268" s="14"/>
      <c r="E268" s="14"/>
      <c r="F268" s="13"/>
      <c r="G268" s="13"/>
      <c r="H268" s="13"/>
      <c r="I268" s="13"/>
      <c r="J268" s="13"/>
      <c r="K268" s="13"/>
      <c r="L268" s="13"/>
      <c r="M268" s="13"/>
      <c r="N268" s="15"/>
    </row>
    <row r="269" spans="1:14" x14ac:dyDescent="0.2">
      <c r="A269" s="16" t="s">
        <v>274</v>
      </c>
      <c r="B269" s="17"/>
      <c r="C269" s="18">
        <v>0</v>
      </c>
      <c r="D269" s="19">
        <v>3.5</v>
      </c>
      <c r="E269" s="19">
        <v>0</v>
      </c>
      <c r="F269" s="18">
        <v>1740650</v>
      </c>
      <c r="G269" s="18">
        <v>0</v>
      </c>
      <c r="H269" s="18">
        <v>1740650</v>
      </c>
      <c r="I269" s="18">
        <v>0</v>
      </c>
      <c r="J269" s="18">
        <v>605747</v>
      </c>
      <c r="K269" s="18">
        <v>17407</v>
      </c>
      <c r="L269" s="18">
        <v>0</v>
      </c>
      <c r="M269" s="18">
        <v>0</v>
      </c>
      <c r="N269" s="20">
        <v>2346397</v>
      </c>
    </row>
    <row r="270" spans="1:14" x14ac:dyDescent="0.2">
      <c r="A270" s="16" t="s">
        <v>36</v>
      </c>
      <c r="B270" s="17"/>
      <c r="C270" s="18">
        <v>0</v>
      </c>
      <c r="D270" s="19">
        <v>-0.36</v>
      </c>
      <c r="E270" s="19">
        <v>0</v>
      </c>
      <c r="F270" s="18">
        <v>-178080</v>
      </c>
      <c r="G270" s="18">
        <v>0</v>
      </c>
      <c r="H270" s="18">
        <v>-178080</v>
      </c>
      <c r="I270" s="18">
        <v>0</v>
      </c>
      <c r="J270" s="18">
        <v>-61972</v>
      </c>
      <c r="K270" s="18">
        <v>-1781</v>
      </c>
      <c r="L270" s="18">
        <v>0</v>
      </c>
      <c r="M270" s="18">
        <v>0</v>
      </c>
      <c r="N270" s="20">
        <v>-240052</v>
      </c>
    </row>
    <row r="271" spans="1:14" x14ac:dyDescent="0.2">
      <c r="A271" s="16" t="s">
        <v>168</v>
      </c>
      <c r="B271" s="17"/>
      <c r="C271" s="18">
        <v>0</v>
      </c>
      <c r="D271" s="19">
        <v>0</v>
      </c>
      <c r="E271" s="19">
        <v>0</v>
      </c>
      <c r="F271" s="18">
        <v>0</v>
      </c>
      <c r="G271" s="18">
        <v>0</v>
      </c>
      <c r="H271" s="18">
        <v>0</v>
      </c>
      <c r="I271" s="18">
        <v>170000</v>
      </c>
      <c r="J271" s="18">
        <v>57460</v>
      </c>
      <c r="K271" s="18">
        <v>0</v>
      </c>
      <c r="L271" s="18">
        <v>0</v>
      </c>
      <c r="M271" s="18">
        <v>0</v>
      </c>
      <c r="N271" s="20">
        <v>227460</v>
      </c>
    </row>
    <row r="272" spans="1:14" x14ac:dyDescent="0.2">
      <c r="A272" s="16" t="s">
        <v>37</v>
      </c>
      <c r="B272" s="17"/>
      <c r="C272" s="18">
        <v>0</v>
      </c>
      <c r="D272" s="19">
        <v>0</v>
      </c>
      <c r="E272" s="19">
        <v>0</v>
      </c>
      <c r="F272" s="18">
        <v>0</v>
      </c>
      <c r="G272" s="18">
        <v>0</v>
      </c>
      <c r="H272" s="18">
        <v>0</v>
      </c>
      <c r="I272" s="18">
        <v>178080</v>
      </c>
      <c r="J272" s="18">
        <v>60191</v>
      </c>
      <c r="K272" s="18">
        <v>0</v>
      </c>
      <c r="L272" s="18">
        <v>0</v>
      </c>
      <c r="M272" s="18">
        <v>0</v>
      </c>
      <c r="N272" s="20">
        <v>238271</v>
      </c>
    </row>
    <row r="273" spans="1:14" x14ac:dyDescent="0.2">
      <c r="A273" s="16" t="s">
        <v>401</v>
      </c>
      <c r="B273" s="17"/>
      <c r="C273" s="18">
        <v>0</v>
      </c>
      <c r="D273" s="19">
        <v>0</v>
      </c>
      <c r="E273" s="19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-1</v>
      </c>
      <c r="K273" s="18">
        <v>0</v>
      </c>
      <c r="L273" s="18">
        <v>0</v>
      </c>
      <c r="M273" s="18">
        <v>0</v>
      </c>
      <c r="N273" s="20">
        <v>-1</v>
      </c>
    </row>
    <row r="274" spans="1:14" x14ac:dyDescent="0.2">
      <c r="A274" s="16" t="s">
        <v>438</v>
      </c>
      <c r="B274" s="17"/>
      <c r="C274" s="18">
        <v>0</v>
      </c>
      <c r="D274" s="19">
        <v>0</v>
      </c>
      <c r="E274" s="19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-1</v>
      </c>
      <c r="K274" s="18">
        <v>-1</v>
      </c>
      <c r="L274" s="18">
        <v>0</v>
      </c>
      <c r="M274" s="18">
        <v>0</v>
      </c>
      <c r="N274" s="20">
        <v>-1</v>
      </c>
    </row>
    <row r="275" spans="1:14" x14ac:dyDescent="0.2">
      <c r="A275" s="16" t="s">
        <v>30</v>
      </c>
      <c r="B275" s="17">
        <v>7</v>
      </c>
      <c r="C275" s="18">
        <v>0</v>
      </c>
      <c r="D275" s="19">
        <v>0</v>
      </c>
      <c r="E275" s="19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236770</v>
      </c>
      <c r="N275" s="20">
        <v>236770</v>
      </c>
    </row>
    <row r="276" spans="1:14" x14ac:dyDescent="0.2">
      <c r="A276" s="16" t="s">
        <v>20</v>
      </c>
      <c r="B276" s="17">
        <v>8</v>
      </c>
      <c r="C276" s="18">
        <v>0</v>
      </c>
      <c r="D276" s="19">
        <v>0</v>
      </c>
      <c r="E276" s="19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4147000</v>
      </c>
      <c r="N276" s="20">
        <v>4147000</v>
      </c>
    </row>
    <row r="277" spans="1:14" x14ac:dyDescent="0.2">
      <c r="A277" s="16" t="s">
        <v>21</v>
      </c>
      <c r="B277" s="17">
        <v>544</v>
      </c>
      <c r="C277" s="18">
        <v>0</v>
      </c>
      <c r="D277" s="19">
        <v>0</v>
      </c>
      <c r="E277" s="19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1802314</v>
      </c>
      <c r="N277" s="20">
        <v>1802314</v>
      </c>
    </row>
    <row r="278" spans="1:14" x14ac:dyDescent="0.2">
      <c r="A278" s="16" t="s">
        <v>282</v>
      </c>
      <c r="B278" s="17">
        <v>98045</v>
      </c>
      <c r="C278" s="18">
        <v>0</v>
      </c>
      <c r="D278" s="19">
        <v>0</v>
      </c>
      <c r="E278" s="19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18600</v>
      </c>
      <c r="N278" s="20">
        <v>18600</v>
      </c>
    </row>
    <row r="279" spans="1:14" x14ac:dyDescent="0.2">
      <c r="A279" s="16" t="s">
        <v>276</v>
      </c>
      <c r="B279" s="17"/>
      <c r="C279" s="18">
        <v>0</v>
      </c>
      <c r="D279" s="19">
        <v>0</v>
      </c>
      <c r="E279" s="19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-2346395</v>
      </c>
      <c r="M279" s="18">
        <v>0</v>
      </c>
      <c r="N279" s="20">
        <v>-2346395</v>
      </c>
    </row>
    <row r="280" spans="1:14" x14ac:dyDescent="0.2">
      <c r="A280" s="16" t="s">
        <v>23</v>
      </c>
      <c r="B280" s="17"/>
      <c r="C280" s="18">
        <v>0</v>
      </c>
      <c r="D280" s="19">
        <v>0</v>
      </c>
      <c r="E280" s="19">
        <v>2.95</v>
      </c>
      <c r="F280" s="18">
        <v>0</v>
      </c>
      <c r="G280" s="18">
        <v>1253868</v>
      </c>
      <c r="H280" s="18">
        <v>1253868</v>
      </c>
      <c r="I280" s="18">
        <v>0</v>
      </c>
      <c r="J280" s="18">
        <v>436346</v>
      </c>
      <c r="K280" s="18">
        <v>12539</v>
      </c>
      <c r="L280" s="18">
        <v>0</v>
      </c>
      <c r="M280" s="18">
        <v>0</v>
      </c>
      <c r="N280" s="20">
        <v>1690214</v>
      </c>
    </row>
    <row r="281" spans="1:14" x14ac:dyDescent="0.2">
      <c r="A281" s="16" t="s">
        <v>64</v>
      </c>
      <c r="B281" s="17"/>
      <c r="C281" s="18">
        <v>0</v>
      </c>
      <c r="D281" s="19">
        <v>32.345399999999998</v>
      </c>
      <c r="E281" s="19">
        <v>8.6785999999999994</v>
      </c>
      <c r="F281" s="18">
        <v>19773615</v>
      </c>
      <c r="G281" s="18">
        <v>2769470</v>
      </c>
      <c r="H281" s="18">
        <v>22543085</v>
      </c>
      <c r="I281" s="18">
        <v>0</v>
      </c>
      <c r="J281" s="18">
        <v>7844994</v>
      </c>
      <c r="K281" s="18">
        <v>225431</v>
      </c>
      <c r="L281" s="18">
        <v>3058955</v>
      </c>
      <c r="M281" s="18">
        <v>0</v>
      </c>
      <c r="N281" s="20">
        <v>33447034</v>
      </c>
    </row>
    <row r="282" spans="1:14" x14ac:dyDescent="0.2">
      <c r="A282" s="16" t="s">
        <v>83</v>
      </c>
      <c r="B282" s="17"/>
      <c r="C282" s="18">
        <v>0</v>
      </c>
      <c r="D282" s="19">
        <v>0</v>
      </c>
      <c r="E282" s="19">
        <v>0</v>
      </c>
      <c r="F282" s="18">
        <v>156000</v>
      </c>
      <c r="G282" s="18">
        <v>0</v>
      </c>
      <c r="H282" s="18">
        <v>156000</v>
      </c>
      <c r="I282" s="18">
        <v>0</v>
      </c>
      <c r="J282" s="18">
        <v>54288</v>
      </c>
      <c r="K282" s="18">
        <v>1560</v>
      </c>
      <c r="L282" s="18">
        <v>13500</v>
      </c>
      <c r="M282" s="18">
        <v>0</v>
      </c>
      <c r="N282" s="20">
        <v>223788</v>
      </c>
    </row>
    <row r="283" spans="1:14" x14ac:dyDescent="0.2">
      <c r="A283" s="11" t="s">
        <v>24</v>
      </c>
      <c r="B283" s="12"/>
      <c r="C283" s="13">
        <f>SUM(C269:C282)</f>
        <v>0</v>
      </c>
      <c r="D283" s="14">
        <f>SUM(D269:D282)</f>
        <v>35.485399999999998</v>
      </c>
      <c r="E283" s="14">
        <f>SUM(E269:E282)</f>
        <v>11.628599999999999</v>
      </c>
      <c r="F283" s="13">
        <f>SUM(F269:F282)</f>
        <v>21492185</v>
      </c>
      <c r="G283" s="13">
        <f>SUM(G269:G282)</f>
        <v>4023338</v>
      </c>
      <c r="H283" s="13">
        <f>SUM(H269:H282)</f>
        <v>25515523</v>
      </c>
      <c r="I283" s="13">
        <f>SUM(I269:I282)</f>
        <v>348080</v>
      </c>
      <c r="J283" s="13">
        <f>SUM(J269:J282)</f>
        <v>8997052</v>
      </c>
      <c r="K283" s="13">
        <f>SUM(K269:K282)</f>
        <v>255155</v>
      </c>
      <c r="L283" s="13">
        <f>SUM(L269:L282)</f>
        <v>726060</v>
      </c>
      <c r="M283" s="13">
        <f>SUM(M269:M282)</f>
        <v>6204684</v>
      </c>
      <c r="N283" s="15">
        <f>SUM(N269:N282)</f>
        <v>41791399</v>
      </c>
    </row>
    <row r="284" spans="1:14" x14ac:dyDescent="0.2">
      <c r="A284" s="11" t="s">
        <v>25</v>
      </c>
      <c r="B284" s="12"/>
      <c r="C284" s="13"/>
      <c r="D284" s="14"/>
      <c r="E284" s="14"/>
      <c r="F284" s="13"/>
      <c r="G284" s="13"/>
      <c r="H284" s="13"/>
      <c r="I284" s="13"/>
      <c r="J284" s="13"/>
      <c r="K284" s="13"/>
      <c r="L284" s="13"/>
      <c r="M284" s="13"/>
      <c r="N284" s="15"/>
    </row>
    <row r="285" spans="1:14" x14ac:dyDescent="0.2">
      <c r="A285" s="16" t="s">
        <v>49</v>
      </c>
      <c r="B285" s="17"/>
      <c r="C285" s="18">
        <v>68</v>
      </c>
      <c r="D285" s="19">
        <v>0</v>
      </c>
      <c r="E285" s="19">
        <v>2.4493</v>
      </c>
      <c r="F285" s="18">
        <v>0</v>
      </c>
      <c r="G285" s="18">
        <v>752983</v>
      </c>
      <c r="H285" s="18">
        <v>752983</v>
      </c>
      <c r="I285" s="18">
        <v>0</v>
      </c>
      <c r="J285" s="18">
        <v>262038</v>
      </c>
      <c r="K285" s="18">
        <v>7530</v>
      </c>
      <c r="L285" s="18">
        <v>6800</v>
      </c>
      <c r="M285" s="18">
        <v>0</v>
      </c>
      <c r="N285" s="20">
        <v>1021821</v>
      </c>
    </row>
    <row r="286" spans="1:14" x14ac:dyDescent="0.2">
      <c r="A286" s="16" t="s">
        <v>176</v>
      </c>
      <c r="B286" s="17"/>
      <c r="C286" s="18">
        <v>83</v>
      </c>
      <c r="D286" s="19">
        <v>0</v>
      </c>
      <c r="E286" s="19">
        <v>1.7403999999999999</v>
      </c>
      <c r="F286" s="18">
        <v>0</v>
      </c>
      <c r="G286" s="18">
        <v>535048</v>
      </c>
      <c r="H286" s="18">
        <v>535048</v>
      </c>
      <c r="I286" s="18">
        <v>0</v>
      </c>
      <c r="J286" s="18">
        <v>186196</v>
      </c>
      <c r="K286" s="18">
        <v>5350</v>
      </c>
      <c r="L286" s="18">
        <v>5063</v>
      </c>
      <c r="M286" s="18">
        <v>0</v>
      </c>
      <c r="N286" s="20">
        <v>726307</v>
      </c>
    </row>
    <row r="287" spans="1:14" x14ac:dyDescent="0.2">
      <c r="A287" s="11" t="s">
        <v>24</v>
      </c>
      <c r="B287" s="12"/>
      <c r="C287" s="13">
        <f>SUM(C285:C286)</f>
        <v>151</v>
      </c>
      <c r="D287" s="14">
        <f>SUM(D285:D286)</f>
        <v>0</v>
      </c>
      <c r="E287" s="14">
        <f>SUM(E285:E286)</f>
        <v>4.1897000000000002</v>
      </c>
      <c r="F287" s="13">
        <f>SUM(F285:F286)</f>
        <v>0</v>
      </c>
      <c r="G287" s="13">
        <f>SUM(G285:G286)</f>
        <v>1288031</v>
      </c>
      <c r="H287" s="13">
        <f>SUM(H285:H286)</f>
        <v>1288031</v>
      </c>
      <c r="I287" s="13">
        <f>SUM(I285:I286)</f>
        <v>0</v>
      </c>
      <c r="J287" s="13">
        <f>SUM(J285:J286)</f>
        <v>448234</v>
      </c>
      <c r="K287" s="13">
        <f>SUM(K285:K286)</f>
        <v>12880</v>
      </c>
      <c r="L287" s="13">
        <f>SUM(L285:L286)</f>
        <v>11863</v>
      </c>
      <c r="M287" s="13">
        <f>SUM(M285:M286)</f>
        <v>0</v>
      </c>
      <c r="N287" s="15">
        <f>SUM(N285:N286)</f>
        <v>1748128</v>
      </c>
    </row>
    <row r="288" spans="1:14" x14ac:dyDescent="0.2">
      <c r="A288" s="11" t="s">
        <v>179</v>
      </c>
      <c r="B288" s="12"/>
      <c r="C288" s="13"/>
      <c r="D288" s="14"/>
      <c r="E288" s="14"/>
      <c r="F288" s="13"/>
      <c r="G288" s="13"/>
      <c r="H288" s="13"/>
      <c r="I288" s="13"/>
      <c r="J288" s="13"/>
      <c r="K288" s="13"/>
      <c r="L288" s="13"/>
      <c r="M288" s="13"/>
      <c r="N288" s="15"/>
    </row>
    <row r="289" spans="1:14" x14ac:dyDescent="0.2">
      <c r="A289" s="16" t="s">
        <v>180</v>
      </c>
      <c r="B289" s="17"/>
      <c r="C289" s="18">
        <v>68</v>
      </c>
      <c r="D289" s="19">
        <v>4.6070000000000002</v>
      </c>
      <c r="E289" s="19">
        <v>2.2294999999999998</v>
      </c>
      <c r="F289" s="18">
        <v>2511055</v>
      </c>
      <c r="G289" s="18">
        <v>645413</v>
      </c>
      <c r="H289" s="18">
        <v>3156468</v>
      </c>
      <c r="I289" s="18">
        <v>0</v>
      </c>
      <c r="J289" s="18">
        <v>1098451</v>
      </c>
      <c r="K289" s="18">
        <v>31565</v>
      </c>
      <c r="L289" s="18">
        <v>32164</v>
      </c>
      <c r="M289" s="18">
        <v>0</v>
      </c>
      <c r="N289" s="20">
        <v>4287083</v>
      </c>
    </row>
    <row r="290" spans="1:14" x14ac:dyDescent="0.2">
      <c r="A290" s="11" t="s">
        <v>24</v>
      </c>
      <c r="B290" s="12"/>
      <c r="C290" s="13">
        <f>SUM(C289:C289)</f>
        <v>68</v>
      </c>
      <c r="D290" s="14">
        <f>SUM(D289:D289)</f>
        <v>4.6070000000000002</v>
      </c>
      <c r="E290" s="14">
        <f>SUM(E289:E289)</f>
        <v>2.2294999999999998</v>
      </c>
      <c r="F290" s="13">
        <f>SUM(F289:F289)</f>
        <v>2511055</v>
      </c>
      <c r="G290" s="13">
        <f>SUM(G289:G289)</f>
        <v>645413</v>
      </c>
      <c r="H290" s="13">
        <f>SUM(H289:H289)</f>
        <v>3156468</v>
      </c>
      <c r="I290" s="13">
        <f>SUM(I289:I289)</f>
        <v>0</v>
      </c>
      <c r="J290" s="13">
        <f>SUM(J289:J289)</f>
        <v>1098451</v>
      </c>
      <c r="K290" s="13">
        <f>SUM(K289:K289)</f>
        <v>31565</v>
      </c>
      <c r="L290" s="13">
        <f>SUM(L289:L289)</f>
        <v>32164</v>
      </c>
      <c r="M290" s="13">
        <f>SUM(M289:M289)</f>
        <v>0</v>
      </c>
      <c r="N290" s="15">
        <f>SUM(N289:N289)</f>
        <v>4287083</v>
      </c>
    </row>
    <row r="291" spans="1:14" x14ac:dyDescent="0.2">
      <c r="A291" s="6" t="s">
        <v>439</v>
      </c>
      <c r="B291" s="7"/>
      <c r="C291" s="8">
        <f>C283+C287+C290</f>
        <v>219</v>
      </c>
      <c r="D291" s="9">
        <f>D283+D287+D290</f>
        <v>40.092399999999998</v>
      </c>
      <c r="E291" s="9">
        <f>E283+E287+E290</f>
        <v>18.047799999999999</v>
      </c>
      <c r="F291" s="8">
        <f>F283+F287+F290</f>
        <v>24003240</v>
      </c>
      <c r="G291" s="8">
        <f>G283+G287+G290</f>
        <v>5956782</v>
      </c>
      <c r="H291" s="8">
        <f>H283+H287+H290</f>
        <v>29960022</v>
      </c>
      <c r="I291" s="8">
        <f>I283+I287+I290</f>
        <v>348080</v>
      </c>
      <c r="J291" s="8">
        <f>J283+J287+J290</f>
        <v>10543737</v>
      </c>
      <c r="K291" s="8">
        <f>K283+K287+K290</f>
        <v>299600</v>
      </c>
      <c r="L291" s="8">
        <f>L283+L287+L290</f>
        <v>770087</v>
      </c>
      <c r="M291" s="8">
        <f>M283+M287+M290</f>
        <v>6204684</v>
      </c>
      <c r="N291" s="10">
        <f>N283+N287+N290</f>
        <v>47826610</v>
      </c>
    </row>
    <row r="292" spans="1:14" x14ac:dyDescent="0.2">
      <c r="A292" s="16"/>
      <c r="B292" s="17"/>
      <c r="C292" s="18"/>
      <c r="D292" s="19"/>
      <c r="E292" s="19"/>
      <c r="F292" s="18"/>
      <c r="G292" s="18"/>
      <c r="H292" s="18"/>
      <c r="I292" s="18"/>
      <c r="J292" s="18"/>
      <c r="K292" s="18"/>
      <c r="L292" s="18"/>
      <c r="M292" s="18"/>
      <c r="N292" s="20"/>
    </row>
    <row r="293" spans="1:14" x14ac:dyDescent="0.2">
      <c r="A293" s="6" t="s">
        <v>440</v>
      </c>
      <c r="B293" s="7"/>
      <c r="C293" s="8"/>
      <c r="D293" s="9"/>
      <c r="E293" s="9"/>
      <c r="F293" s="8"/>
      <c r="G293" s="8"/>
      <c r="H293" s="8"/>
      <c r="I293" s="8"/>
      <c r="J293" s="8"/>
      <c r="K293" s="8"/>
      <c r="L293" s="8"/>
      <c r="M293" s="8"/>
      <c r="N293" s="10"/>
    </row>
    <row r="294" spans="1:14" x14ac:dyDescent="0.2">
      <c r="A294" s="6" t="s">
        <v>441</v>
      </c>
      <c r="B294" s="7" t="s">
        <v>6</v>
      </c>
      <c r="C294" s="8" t="s">
        <v>7</v>
      </c>
      <c r="D294" s="9" t="s">
        <v>8</v>
      </c>
      <c r="E294" s="9" t="s">
        <v>9</v>
      </c>
      <c r="F294" s="8" t="s">
        <v>10</v>
      </c>
      <c r="G294" s="8" t="s">
        <v>11</v>
      </c>
      <c r="H294" s="8" t="s">
        <v>12</v>
      </c>
      <c r="I294" s="8" t="s">
        <v>13</v>
      </c>
      <c r="J294" s="8" t="s">
        <v>14</v>
      </c>
      <c r="K294" s="8" t="s">
        <v>15</v>
      </c>
      <c r="L294" s="8" t="s">
        <v>16</v>
      </c>
      <c r="M294" s="8" t="s">
        <v>17</v>
      </c>
      <c r="N294" s="10" t="s">
        <v>18</v>
      </c>
    </row>
    <row r="295" spans="1:14" x14ac:dyDescent="0.2">
      <c r="A295" s="11" t="s">
        <v>63</v>
      </c>
      <c r="B295" s="12"/>
      <c r="C295" s="13"/>
      <c r="D295" s="14"/>
      <c r="E295" s="14"/>
      <c r="F295" s="13"/>
      <c r="G295" s="13"/>
      <c r="H295" s="13"/>
      <c r="I295" s="13"/>
      <c r="J295" s="13"/>
      <c r="K295" s="13"/>
      <c r="L295" s="13"/>
      <c r="M295" s="13"/>
      <c r="N295" s="15"/>
    </row>
    <row r="296" spans="1:14" x14ac:dyDescent="0.2">
      <c r="A296" s="16" t="s">
        <v>87</v>
      </c>
      <c r="B296" s="17"/>
      <c r="C296" s="18">
        <v>0</v>
      </c>
      <c r="D296" s="19">
        <v>1</v>
      </c>
      <c r="E296" s="19">
        <v>0</v>
      </c>
      <c r="F296" s="18">
        <v>346447</v>
      </c>
      <c r="G296" s="18">
        <v>0</v>
      </c>
      <c r="H296" s="18">
        <v>346447</v>
      </c>
      <c r="I296" s="18">
        <v>0</v>
      </c>
      <c r="J296" s="18">
        <v>120563</v>
      </c>
      <c r="K296" s="18">
        <v>3464</v>
      </c>
      <c r="L296" s="18">
        <v>0</v>
      </c>
      <c r="M296" s="18">
        <v>0</v>
      </c>
      <c r="N296" s="20">
        <v>467010</v>
      </c>
    </row>
    <row r="297" spans="1:14" x14ac:dyDescent="0.2">
      <c r="A297" s="16" t="s">
        <v>36</v>
      </c>
      <c r="B297" s="17"/>
      <c r="C297" s="18">
        <v>0</v>
      </c>
      <c r="D297" s="19">
        <v>-0.33</v>
      </c>
      <c r="E297" s="19">
        <v>0</v>
      </c>
      <c r="F297" s="18">
        <v>-164732</v>
      </c>
      <c r="G297" s="18">
        <v>0</v>
      </c>
      <c r="H297" s="18">
        <v>-164732</v>
      </c>
      <c r="I297" s="18">
        <v>0</v>
      </c>
      <c r="J297" s="18">
        <v>-57327</v>
      </c>
      <c r="K297" s="18">
        <v>-1647</v>
      </c>
      <c r="L297" s="18">
        <v>0</v>
      </c>
      <c r="M297" s="18">
        <v>0</v>
      </c>
      <c r="N297" s="20">
        <v>-222059</v>
      </c>
    </row>
    <row r="298" spans="1:14" x14ac:dyDescent="0.2">
      <c r="A298" s="16" t="s">
        <v>168</v>
      </c>
      <c r="B298" s="17"/>
      <c r="C298" s="18">
        <v>0</v>
      </c>
      <c r="D298" s="19">
        <v>0</v>
      </c>
      <c r="E298" s="19">
        <v>0</v>
      </c>
      <c r="F298" s="18">
        <v>0</v>
      </c>
      <c r="G298" s="18">
        <v>0</v>
      </c>
      <c r="H298" s="18">
        <v>0</v>
      </c>
      <c r="I298" s="18">
        <v>94500</v>
      </c>
      <c r="J298" s="18">
        <v>31941</v>
      </c>
      <c r="K298" s="18">
        <v>0</v>
      </c>
      <c r="L298" s="18">
        <v>0</v>
      </c>
      <c r="M298" s="18">
        <v>0</v>
      </c>
      <c r="N298" s="20">
        <v>126441</v>
      </c>
    </row>
    <row r="299" spans="1:14" x14ac:dyDescent="0.2">
      <c r="A299" s="16" t="s">
        <v>37</v>
      </c>
      <c r="B299" s="17"/>
      <c r="C299" s="18">
        <v>0</v>
      </c>
      <c r="D299" s="19">
        <v>0</v>
      </c>
      <c r="E299" s="19">
        <v>0</v>
      </c>
      <c r="F299" s="18">
        <v>0</v>
      </c>
      <c r="G299" s="18">
        <v>0</v>
      </c>
      <c r="H299" s="18">
        <v>0</v>
      </c>
      <c r="I299" s="18">
        <v>164732</v>
      </c>
      <c r="J299" s="18">
        <v>55680</v>
      </c>
      <c r="K299" s="18">
        <v>0</v>
      </c>
      <c r="L299" s="18">
        <v>0</v>
      </c>
      <c r="M299" s="18">
        <v>0</v>
      </c>
      <c r="N299" s="20">
        <v>220412</v>
      </c>
    </row>
    <row r="300" spans="1:14" x14ac:dyDescent="0.2">
      <c r="A300" s="16" t="s">
        <v>30</v>
      </c>
      <c r="B300" s="17">
        <v>7</v>
      </c>
      <c r="C300" s="18">
        <v>0</v>
      </c>
      <c r="D300" s="19">
        <v>0</v>
      </c>
      <c r="E300" s="19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187000</v>
      </c>
      <c r="N300" s="20">
        <v>187000</v>
      </c>
    </row>
    <row r="301" spans="1:14" x14ac:dyDescent="0.2">
      <c r="A301" s="16" t="s">
        <v>20</v>
      </c>
      <c r="B301" s="17">
        <v>8</v>
      </c>
      <c r="C301" s="18">
        <v>0</v>
      </c>
      <c r="D301" s="19">
        <v>0</v>
      </c>
      <c r="E301" s="19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5826000</v>
      </c>
      <c r="N301" s="20">
        <v>5826000</v>
      </c>
    </row>
    <row r="302" spans="1:14" x14ac:dyDescent="0.2">
      <c r="A302" s="16" t="s">
        <v>21</v>
      </c>
      <c r="B302" s="17">
        <v>544</v>
      </c>
      <c r="C302" s="18">
        <v>0</v>
      </c>
      <c r="D302" s="19">
        <v>0</v>
      </c>
      <c r="E302" s="19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2884291</v>
      </c>
      <c r="N302" s="20">
        <v>2884291</v>
      </c>
    </row>
    <row r="303" spans="1:14" x14ac:dyDescent="0.2">
      <c r="A303" s="16" t="s">
        <v>45</v>
      </c>
      <c r="B303" s="17"/>
      <c r="C303" s="18">
        <v>0</v>
      </c>
      <c r="D303" s="19">
        <v>0</v>
      </c>
      <c r="E303" s="19">
        <v>0.4</v>
      </c>
      <c r="F303" s="18">
        <v>0</v>
      </c>
      <c r="G303" s="18">
        <v>105883</v>
      </c>
      <c r="H303" s="18">
        <v>105883</v>
      </c>
      <c r="I303" s="18">
        <v>0</v>
      </c>
      <c r="J303" s="18">
        <v>36847</v>
      </c>
      <c r="K303" s="18">
        <v>1059</v>
      </c>
      <c r="L303" s="18">
        <v>0</v>
      </c>
      <c r="M303" s="18">
        <v>0</v>
      </c>
      <c r="N303" s="20">
        <v>142730</v>
      </c>
    </row>
    <row r="304" spans="1:14" x14ac:dyDescent="0.2">
      <c r="A304" s="16" t="s">
        <v>23</v>
      </c>
      <c r="B304" s="17"/>
      <c r="C304" s="18">
        <v>0</v>
      </c>
      <c r="D304" s="19">
        <v>0</v>
      </c>
      <c r="E304" s="19">
        <v>4.16</v>
      </c>
      <c r="F304" s="18">
        <v>0</v>
      </c>
      <c r="G304" s="18">
        <v>1768166</v>
      </c>
      <c r="H304" s="18">
        <v>1768166</v>
      </c>
      <c r="I304" s="18">
        <v>0</v>
      </c>
      <c r="J304" s="18">
        <v>615322</v>
      </c>
      <c r="K304" s="18">
        <v>17682</v>
      </c>
      <c r="L304" s="18">
        <v>0</v>
      </c>
      <c r="M304" s="18">
        <v>0</v>
      </c>
      <c r="N304" s="20">
        <v>2383488</v>
      </c>
    </row>
    <row r="305" spans="1:14" x14ac:dyDescent="0.2">
      <c r="A305" s="16" t="s">
        <v>64</v>
      </c>
      <c r="B305" s="17"/>
      <c r="C305" s="18">
        <v>0</v>
      </c>
      <c r="D305" s="19">
        <v>72.371300000000005</v>
      </c>
      <c r="E305" s="19">
        <v>14.350899999999999</v>
      </c>
      <c r="F305" s="18">
        <v>46542689</v>
      </c>
      <c r="G305" s="18">
        <v>4579615</v>
      </c>
      <c r="H305" s="18">
        <v>51122304</v>
      </c>
      <c r="I305" s="18">
        <v>0</v>
      </c>
      <c r="J305" s="18">
        <v>17790562</v>
      </c>
      <c r="K305" s="18">
        <v>511223</v>
      </c>
      <c r="L305" s="18">
        <v>966722</v>
      </c>
      <c r="M305" s="18">
        <v>0</v>
      </c>
      <c r="N305" s="20">
        <v>69879588</v>
      </c>
    </row>
    <row r="306" spans="1:14" x14ac:dyDescent="0.2">
      <c r="A306" s="16" t="s">
        <v>83</v>
      </c>
      <c r="B306" s="17"/>
      <c r="C306" s="18">
        <v>0</v>
      </c>
      <c r="D306" s="19">
        <v>0</v>
      </c>
      <c r="E306" s="19">
        <v>0</v>
      </c>
      <c r="F306" s="18">
        <v>228000</v>
      </c>
      <c r="G306" s="18">
        <v>0</v>
      </c>
      <c r="H306" s="18">
        <v>228000</v>
      </c>
      <c r="I306" s="18">
        <v>0</v>
      </c>
      <c r="J306" s="18">
        <v>79344</v>
      </c>
      <c r="K306" s="18">
        <v>2280</v>
      </c>
      <c r="L306" s="18">
        <v>31500</v>
      </c>
      <c r="M306" s="18">
        <v>0</v>
      </c>
      <c r="N306" s="20">
        <v>338844</v>
      </c>
    </row>
    <row r="307" spans="1:14" x14ac:dyDescent="0.2">
      <c r="A307" s="11" t="s">
        <v>24</v>
      </c>
      <c r="B307" s="12"/>
      <c r="C307" s="13">
        <f>SUM(C296:C306)</f>
        <v>0</v>
      </c>
      <c r="D307" s="14">
        <f>SUM(D296:D306)</f>
        <v>73.041300000000007</v>
      </c>
      <c r="E307" s="14">
        <f>SUM(E296:E306)</f>
        <v>18.910899999999998</v>
      </c>
      <c r="F307" s="13">
        <f>SUM(F296:F306)</f>
        <v>46952404</v>
      </c>
      <c r="G307" s="13">
        <f>SUM(G296:G306)</f>
        <v>6453664</v>
      </c>
      <c r="H307" s="13">
        <f>SUM(H296:H306)</f>
        <v>53406068</v>
      </c>
      <c r="I307" s="13">
        <f>SUM(I296:I306)</f>
        <v>259232</v>
      </c>
      <c r="J307" s="13">
        <f>SUM(J296:J306)</f>
        <v>18672932</v>
      </c>
      <c r="K307" s="13">
        <f>SUM(K296:K306)</f>
        <v>534061</v>
      </c>
      <c r="L307" s="13">
        <f>SUM(L296:L306)</f>
        <v>998222</v>
      </c>
      <c r="M307" s="13">
        <f>SUM(M296:M306)</f>
        <v>8897291</v>
      </c>
      <c r="N307" s="15">
        <f>SUM(N296:N306)</f>
        <v>82233745</v>
      </c>
    </row>
    <row r="308" spans="1:14" x14ac:dyDescent="0.2">
      <c r="A308" s="11" t="s">
        <v>25</v>
      </c>
      <c r="B308" s="12"/>
      <c r="C308" s="13"/>
      <c r="D308" s="14"/>
      <c r="E308" s="14"/>
      <c r="F308" s="13"/>
      <c r="G308" s="13"/>
      <c r="H308" s="13"/>
      <c r="I308" s="13"/>
      <c r="J308" s="13"/>
      <c r="K308" s="13"/>
      <c r="L308" s="13"/>
      <c r="M308" s="13"/>
      <c r="N308" s="15"/>
    </row>
    <row r="309" spans="1:14" x14ac:dyDescent="0.2">
      <c r="A309" s="16" t="s">
        <v>49</v>
      </c>
      <c r="B309" s="17"/>
      <c r="C309" s="18">
        <v>75</v>
      </c>
      <c r="D309" s="19">
        <v>0</v>
      </c>
      <c r="E309" s="19">
        <v>2.6938</v>
      </c>
      <c r="F309" s="18">
        <v>0</v>
      </c>
      <c r="G309" s="18">
        <v>828150</v>
      </c>
      <c r="H309" s="18">
        <v>828150</v>
      </c>
      <c r="I309" s="18">
        <v>0</v>
      </c>
      <c r="J309" s="18">
        <v>288197</v>
      </c>
      <c r="K309" s="18">
        <v>8282</v>
      </c>
      <c r="L309" s="18">
        <v>7500</v>
      </c>
      <c r="M309" s="18">
        <v>0</v>
      </c>
      <c r="N309" s="20">
        <v>1123847</v>
      </c>
    </row>
    <row r="310" spans="1:14" x14ac:dyDescent="0.2">
      <c r="A310" s="16" t="s">
        <v>176</v>
      </c>
      <c r="B310" s="17"/>
      <c r="C310" s="18">
        <v>456</v>
      </c>
      <c r="D310" s="19">
        <v>0</v>
      </c>
      <c r="E310" s="19">
        <v>6.5731999999999999</v>
      </c>
      <c r="F310" s="18">
        <v>0</v>
      </c>
      <c r="G310" s="18">
        <v>2020786</v>
      </c>
      <c r="H310" s="18">
        <v>2020786</v>
      </c>
      <c r="I310" s="18">
        <v>0</v>
      </c>
      <c r="J310" s="18">
        <v>703234</v>
      </c>
      <c r="K310" s="18">
        <v>20208</v>
      </c>
      <c r="L310" s="18">
        <v>27816</v>
      </c>
      <c r="M310" s="18">
        <v>0</v>
      </c>
      <c r="N310" s="20">
        <v>2751836</v>
      </c>
    </row>
    <row r="311" spans="1:14" x14ac:dyDescent="0.2">
      <c r="A311" s="16" t="s">
        <v>293</v>
      </c>
      <c r="B311" s="17"/>
      <c r="C311" s="18">
        <v>185</v>
      </c>
      <c r="D311" s="19">
        <v>0</v>
      </c>
      <c r="E311" s="19">
        <v>2.169</v>
      </c>
      <c r="F311" s="18">
        <v>0</v>
      </c>
      <c r="G311" s="18">
        <v>666811</v>
      </c>
      <c r="H311" s="18">
        <v>666811</v>
      </c>
      <c r="I311" s="18">
        <v>0</v>
      </c>
      <c r="J311" s="18">
        <v>232050</v>
      </c>
      <c r="K311" s="18">
        <v>6668</v>
      </c>
      <c r="L311" s="18">
        <v>7585</v>
      </c>
      <c r="M311" s="18">
        <v>0</v>
      </c>
      <c r="N311" s="20">
        <v>906446</v>
      </c>
    </row>
    <row r="312" spans="1:14" x14ac:dyDescent="0.2">
      <c r="A312" s="16" t="s">
        <v>234</v>
      </c>
      <c r="B312" s="17"/>
      <c r="C312" s="18">
        <v>150</v>
      </c>
      <c r="D312" s="19">
        <v>0</v>
      </c>
      <c r="E312" s="19">
        <v>0.90680000000000005</v>
      </c>
      <c r="F312" s="18">
        <v>0</v>
      </c>
      <c r="G312" s="18">
        <v>278776</v>
      </c>
      <c r="H312" s="18">
        <v>278776</v>
      </c>
      <c r="I312" s="18">
        <v>0</v>
      </c>
      <c r="J312" s="18">
        <v>97014</v>
      </c>
      <c r="K312" s="18">
        <v>2788</v>
      </c>
      <c r="L312" s="18">
        <v>3000</v>
      </c>
      <c r="M312" s="18">
        <v>0</v>
      </c>
      <c r="N312" s="20">
        <v>378790</v>
      </c>
    </row>
    <row r="313" spans="1:14" x14ac:dyDescent="0.2">
      <c r="A313" s="11" t="s">
        <v>24</v>
      </c>
      <c r="B313" s="12"/>
      <c r="C313" s="13">
        <f>SUM(C309:C312)</f>
        <v>866</v>
      </c>
      <c r="D313" s="14">
        <f>SUM(D309:D312)</f>
        <v>0</v>
      </c>
      <c r="E313" s="14">
        <f>SUM(E309:E312)</f>
        <v>12.3428</v>
      </c>
      <c r="F313" s="13">
        <f>SUM(F309:F312)</f>
        <v>0</v>
      </c>
      <c r="G313" s="13">
        <f>SUM(G309:G312)</f>
        <v>3794523</v>
      </c>
      <c r="H313" s="13">
        <f>SUM(H309:H312)</f>
        <v>3794523</v>
      </c>
      <c r="I313" s="13">
        <f>SUM(I309:I312)</f>
        <v>0</v>
      </c>
      <c r="J313" s="13">
        <f>SUM(J309:J312)</f>
        <v>1320495</v>
      </c>
      <c r="K313" s="13">
        <f>SUM(K309:K312)</f>
        <v>37946</v>
      </c>
      <c r="L313" s="13">
        <f>SUM(L309:L312)</f>
        <v>45901</v>
      </c>
      <c r="M313" s="13">
        <f>SUM(M309:M312)</f>
        <v>0</v>
      </c>
      <c r="N313" s="15">
        <f>SUM(N309:N312)</f>
        <v>5160919</v>
      </c>
    </row>
    <row r="314" spans="1:14" x14ac:dyDescent="0.2">
      <c r="A314" s="11" t="s">
        <v>179</v>
      </c>
      <c r="B314" s="12"/>
      <c r="C314" s="13"/>
      <c r="D314" s="14"/>
      <c r="E314" s="14"/>
      <c r="F314" s="13"/>
      <c r="G314" s="13"/>
      <c r="H314" s="13"/>
      <c r="I314" s="13"/>
      <c r="J314" s="13"/>
      <c r="K314" s="13"/>
      <c r="L314" s="13"/>
      <c r="M314" s="13"/>
      <c r="N314" s="15"/>
    </row>
    <row r="315" spans="1:14" x14ac:dyDescent="0.2">
      <c r="A315" s="16" t="s">
        <v>180</v>
      </c>
      <c r="B315" s="17"/>
      <c r="C315" s="18">
        <v>43</v>
      </c>
      <c r="D315" s="19">
        <v>3.6564999999999999</v>
      </c>
      <c r="E315" s="19">
        <v>1.4097999999999999</v>
      </c>
      <c r="F315" s="18">
        <v>1992983</v>
      </c>
      <c r="G315" s="18">
        <v>408120</v>
      </c>
      <c r="H315" s="18">
        <v>2401103</v>
      </c>
      <c r="I315" s="18">
        <v>0</v>
      </c>
      <c r="J315" s="18">
        <v>835584</v>
      </c>
      <c r="K315" s="18">
        <v>24011</v>
      </c>
      <c r="L315" s="18">
        <v>20339</v>
      </c>
      <c r="M315" s="18">
        <v>0</v>
      </c>
      <c r="N315" s="20">
        <v>3257026</v>
      </c>
    </row>
    <row r="316" spans="1:14" x14ac:dyDescent="0.2">
      <c r="A316" s="16" t="s">
        <v>180</v>
      </c>
      <c r="B316" s="17"/>
      <c r="C316" s="18">
        <v>31</v>
      </c>
      <c r="D316" s="19">
        <v>3.0038999999999998</v>
      </c>
      <c r="E316" s="19">
        <v>1.0164</v>
      </c>
      <c r="F316" s="18">
        <v>1637282</v>
      </c>
      <c r="G316" s="18">
        <v>294236</v>
      </c>
      <c r="H316" s="18">
        <v>1931518</v>
      </c>
      <c r="I316" s="18">
        <v>0</v>
      </c>
      <c r="J316" s="18">
        <v>672168</v>
      </c>
      <c r="K316" s="18">
        <v>19315</v>
      </c>
      <c r="L316" s="18">
        <v>14663</v>
      </c>
      <c r="M316" s="18">
        <v>0</v>
      </c>
      <c r="N316" s="20">
        <v>2618349</v>
      </c>
    </row>
    <row r="317" spans="1:14" x14ac:dyDescent="0.2">
      <c r="A317" s="11" t="s">
        <v>24</v>
      </c>
      <c r="B317" s="12"/>
      <c r="C317" s="13">
        <f>SUM(C315:C316)</f>
        <v>74</v>
      </c>
      <c r="D317" s="14">
        <f>SUM(D315:D316)</f>
        <v>6.6603999999999992</v>
      </c>
      <c r="E317" s="14">
        <f>SUM(E315:E316)</f>
        <v>2.4261999999999997</v>
      </c>
      <c r="F317" s="13">
        <f>SUM(F315:F316)</f>
        <v>3630265</v>
      </c>
      <c r="G317" s="13">
        <f>SUM(G315:G316)</f>
        <v>702356</v>
      </c>
      <c r="H317" s="13">
        <f>SUM(H315:H316)</f>
        <v>4332621</v>
      </c>
      <c r="I317" s="13">
        <f>SUM(I315:I316)</f>
        <v>0</v>
      </c>
      <c r="J317" s="13">
        <f>SUM(J315:J316)</f>
        <v>1507752</v>
      </c>
      <c r="K317" s="13">
        <f>SUM(K315:K316)</f>
        <v>43326</v>
      </c>
      <c r="L317" s="13">
        <f>SUM(L315:L316)</f>
        <v>35002</v>
      </c>
      <c r="M317" s="13">
        <f>SUM(M315:M316)</f>
        <v>0</v>
      </c>
      <c r="N317" s="15">
        <f>SUM(N315:N316)</f>
        <v>5875375</v>
      </c>
    </row>
    <row r="318" spans="1:14" x14ac:dyDescent="0.2">
      <c r="A318" s="6" t="s">
        <v>442</v>
      </c>
      <c r="B318" s="7"/>
      <c r="C318" s="8">
        <f>C307+C313+C317</f>
        <v>940</v>
      </c>
      <c r="D318" s="9">
        <f>D307+D313+D317</f>
        <v>79.701700000000002</v>
      </c>
      <c r="E318" s="9">
        <f>E307+E313+E317</f>
        <v>33.679899999999996</v>
      </c>
      <c r="F318" s="8">
        <f>F307+F313+F317</f>
        <v>50582669</v>
      </c>
      <c r="G318" s="8">
        <f>G307+G313+G317</f>
        <v>10950543</v>
      </c>
      <c r="H318" s="8">
        <f>H307+H313+H317</f>
        <v>61533212</v>
      </c>
      <c r="I318" s="8">
        <f>I307+I313+I317</f>
        <v>259232</v>
      </c>
      <c r="J318" s="8">
        <f>J307+J313+J317</f>
        <v>21501179</v>
      </c>
      <c r="K318" s="8">
        <f>K307+K313+K317</f>
        <v>615333</v>
      </c>
      <c r="L318" s="8">
        <f>L307+L313+L317</f>
        <v>1079125</v>
      </c>
      <c r="M318" s="8">
        <f>M307+M313+M317</f>
        <v>8897291</v>
      </c>
      <c r="N318" s="10">
        <f>N307+N313+N317</f>
        <v>93270039</v>
      </c>
    </row>
    <row r="319" spans="1:14" x14ac:dyDescent="0.2">
      <c r="A319" s="16"/>
      <c r="B319" s="17"/>
      <c r="C319" s="18"/>
      <c r="D319" s="19"/>
      <c r="E319" s="19"/>
      <c r="F319" s="18"/>
      <c r="G319" s="18"/>
      <c r="H319" s="18"/>
      <c r="I319" s="18"/>
      <c r="J319" s="18"/>
      <c r="K319" s="18"/>
      <c r="L319" s="18"/>
      <c r="M319" s="18"/>
      <c r="N319" s="20"/>
    </row>
    <row r="320" spans="1:14" x14ac:dyDescent="0.2">
      <c r="A320" s="6" t="s">
        <v>443</v>
      </c>
      <c r="B320" s="7"/>
      <c r="C320" s="8"/>
      <c r="D320" s="9"/>
      <c r="E320" s="9"/>
      <c r="F320" s="8"/>
      <c r="G320" s="8"/>
      <c r="H320" s="8"/>
      <c r="I320" s="8"/>
      <c r="J320" s="8"/>
      <c r="K320" s="8"/>
      <c r="L320" s="8"/>
      <c r="M320" s="8"/>
      <c r="N320" s="10"/>
    </row>
    <row r="321" spans="1:14" x14ac:dyDescent="0.2">
      <c r="A321" s="6" t="s">
        <v>444</v>
      </c>
      <c r="B321" s="7" t="s">
        <v>6</v>
      </c>
      <c r="C321" s="8" t="s">
        <v>7</v>
      </c>
      <c r="D321" s="9" t="s">
        <v>8</v>
      </c>
      <c r="E321" s="9" t="s">
        <v>9</v>
      </c>
      <c r="F321" s="8" t="s">
        <v>10</v>
      </c>
      <c r="G321" s="8" t="s">
        <v>11</v>
      </c>
      <c r="H321" s="8" t="s">
        <v>12</v>
      </c>
      <c r="I321" s="8" t="s">
        <v>13</v>
      </c>
      <c r="J321" s="8" t="s">
        <v>14</v>
      </c>
      <c r="K321" s="8" t="s">
        <v>15</v>
      </c>
      <c r="L321" s="8" t="s">
        <v>16</v>
      </c>
      <c r="M321" s="8" t="s">
        <v>17</v>
      </c>
      <c r="N321" s="10" t="s">
        <v>18</v>
      </c>
    </row>
    <row r="322" spans="1:14" x14ac:dyDescent="0.2">
      <c r="A322" s="11" t="s">
        <v>63</v>
      </c>
      <c r="B322" s="12"/>
      <c r="C322" s="13"/>
      <c r="D322" s="14"/>
      <c r="E322" s="14"/>
      <c r="F322" s="13"/>
      <c r="G322" s="13"/>
      <c r="H322" s="13"/>
      <c r="I322" s="13"/>
      <c r="J322" s="13"/>
      <c r="K322" s="13"/>
      <c r="L322" s="13"/>
      <c r="M322" s="13"/>
      <c r="N322" s="15"/>
    </row>
    <row r="323" spans="1:14" x14ac:dyDescent="0.2">
      <c r="A323" s="16" t="s">
        <v>168</v>
      </c>
      <c r="B323" s="17"/>
      <c r="C323" s="18">
        <v>0</v>
      </c>
      <c r="D323" s="19">
        <v>0</v>
      </c>
      <c r="E323" s="19">
        <v>0</v>
      </c>
      <c r="F323" s="18">
        <v>0</v>
      </c>
      <c r="G323" s="18">
        <v>0</v>
      </c>
      <c r="H323" s="18">
        <v>0</v>
      </c>
      <c r="I323" s="18">
        <v>327600</v>
      </c>
      <c r="J323" s="18">
        <v>110729</v>
      </c>
      <c r="K323" s="18">
        <v>0</v>
      </c>
      <c r="L323" s="18">
        <v>0</v>
      </c>
      <c r="M323" s="18">
        <v>0</v>
      </c>
      <c r="N323" s="20">
        <v>438329</v>
      </c>
    </row>
    <row r="324" spans="1:14" x14ac:dyDescent="0.2">
      <c r="A324" s="16" t="s">
        <v>30</v>
      </c>
      <c r="B324" s="17">
        <v>7</v>
      </c>
      <c r="C324" s="18">
        <v>0</v>
      </c>
      <c r="D324" s="19">
        <v>0</v>
      </c>
      <c r="E324" s="19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90000</v>
      </c>
      <c r="N324" s="20">
        <v>90000</v>
      </c>
    </row>
    <row r="325" spans="1:14" x14ac:dyDescent="0.2">
      <c r="A325" s="16" t="s">
        <v>20</v>
      </c>
      <c r="B325" s="17">
        <v>8</v>
      </c>
      <c r="C325" s="18">
        <v>0</v>
      </c>
      <c r="D325" s="19">
        <v>0</v>
      </c>
      <c r="E325" s="19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2802000</v>
      </c>
      <c r="N325" s="20">
        <v>2802000</v>
      </c>
    </row>
    <row r="326" spans="1:14" x14ac:dyDescent="0.2">
      <c r="A326" s="16" t="s">
        <v>21</v>
      </c>
      <c r="B326" s="17">
        <v>544</v>
      </c>
      <c r="C326" s="18">
        <v>0</v>
      </c>
      <c r="D326" s="19">
        <v>0</v>
      </c>
      <c r="E326" s="19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2163914</v>
      </c>
      <c r="N326" s="20">
        <v>2163914</v>
      </c>
    </row>
    <row r="327" spans="1:14" x14ac:dyDescent="0.2">
      <c r="A327" s="16" t="s">
        <v>23</v>
      </c>
      <c r="B327" s="17"/>
      <c r="C327" s="18">
        <v>0</v>
      </c>
      <c r="D327" s="19">
        <v>0</v>
      </c>
      <c r="E327" s="19">
        <v>3.21</v>
      </c>
      <c r="F327" s="18">
        <v>0</v>
      </c>
      <c r="G327" s="18">
        <v>1364378</v>
      </c>
      <c r="H327" s="18">
        <v>1364378</v>
      </c>
      <c r="I327" s="18">
        <v>0</v>
      </c>
      <c r="J327" s="18">
        <v>474804</v>
      </c>
      <c r="K327" s="18">
        <v>13644</v>
      </c>
      <c r="L327" s="18">
        <v>0</v>
      </c>
      <c r="M327" s="18">
        <v>0</v>
      </c>
      <c r="N327" s="20">
        <v>1839182</v>
      </c>
    </row>
    <row r="328" spans="1:14" x14ac:dyDescent="0.2">
      <c r="A328" s="16" t="s">
        <v>64</v>
      </c>
      <c r="B328" s="17"/>
      <c r="C328" s="18">
        <v>0</v>
      </c>
      <c r="D328" s="19">
        <v>37.999200000000002</v>
      </c>
      <c r="E328" s="19">
        <v>5.9917999999999996</v>
      </c>
      <c r="F328" s="18">
        <v>22964148</v>
      </c>
      <c r="G328" s="18">
        <v>1912065</v>
      </c>
      <c r="H328" s="18">
        <v>24876213</v>
      </c>
      <c r="I328" s="18">
        <v>0</v>
      </c>
      <c r="J328" s="18">
        <v>8656922</v>
      </c>
      <c r="K328" s="18">
        <v>248762</v>
      </c>
      <c r="L328" s="18">
        <v>1586368</v>
      </c>
      <c r="M328" s="18">
        <v>0</v>
      </c>
      <c r="N328" s="20">
        <v>35119503</v>
      </c>
    </row>
    <row r="329" spans="1:14" x14ac:dyDescent="0.2">
      <c r="A329" s="16" t="s">
        <v>83</v>
      </c>
      <c r="B329" s="17"/>
      <c r="C329" s="18">
        <v>0</v>
      </c>
      <c r="D329" s="19">
        <v>0</v>
      </c>
      <c r="E329" s="19">
        <v>0</v>
      </c>
      <c r="F329" s="18">
        <v>132000</v>
      </c>
      <c r="G329" s="18">
        <v>0</v>
      </c>
      <c r="H329" s="18">
        <v>132000</v>
      </c>
      <c r="I329" s="18">
        <v>0</v>
      </c>
      <c r="J329" s="18">
        <v>45936</v>
      </c>
      <c r="K329" s="18">
        <v>1320</v>
      </c>
      <c r="L329" s="18">
        <v>18000</v>
      </c>
      <c r="M329" s="18">
        <v>0</v>
      </c>
      <c r="N329" s="20">
        <v>195936</v>
      </c>
    </row>
    <row r="330" spans="1:14" x14ac:dyDescent="0.2">
      <c r="A330" s="11" t="s">
        <v>24</v>
      </c>
      <c r="B330" s="12"/>
      <c r="C330" s="13">
        <f>SUM(C323:C329)</f>
        <v>0</v>
      </c>
      <c r="D330" s="14">
        <f>SUM(D323:D329)</f>
        <v>37.999200000000002</v>
      </c>
      <c r="E330" s="14">
        <f>SUM(E323:E329)</f>
        <v>9.2017999999999986</v>
      </c>
      <c r="F330" s="13">
        <f>SUM(F323:F329)</f>
        <v>23096148</v>
      </c>
      <c r="G330" s="13">
        <f>SUM(G323:G329)</f>
        <v>3276443</v>
      </c>
      <c r="H330" s="13">
        <f>SUM(H323:H329)</f>
        <v>26372591</v>
      </c>
      <c r="I330" s="13">
        <f>SUM(I323:I329)</f>
        <v>327600</v>
      </c>
      <c r="J330" s="13">
        <f>SUM(J323:J329)</f>
        <v>9288391</v>
      </c>
      <c r="K330" s="13">
        <f>SUM(K323:K329)</f>
        <v>263726</v>
      </c>
      <c r="L330" s="13">
        <f>SUM(L323:L329)</f>
        <v>1604368</v>
      </c>
      <c r="M330" s="13">
        <f>SUM(M323:M329)</f>
        <v>5055914</v>
      </c>
      <c r="N330" s="15">
        <f>SUM(N323:N329)</f>
        <v>42648864</v>
      </c>
    </row>
    <row r="331" spans="1:14" x14ac:dyDescent="0.2">
      <c r="A331" s="11" t="s">
        <v>25</v>
      </c>
      <c r="B331" s="12"/>
      <c r="C331" s="13"/>
      <c r="D331" s="14"/>
      <c r="E331" s="14"/>
      <c r="F331" s="13"/>
      <c r="G331" s="13"/>
      <c r="H331" s="13"/>
      <c r="I331" s="13"/>
      <c r="J331" s="13"/>
      <c r="K331" s="13"/>
      <c r="L331" s="13"/>
      <c r="M331" s="13"/>
      <c r="N331" s="15"/>
    </row>
    <row r="332" spans="1:14" x14ac:dyDescent="0.2">
      <c r="A332" s="16" t="s">
        <v>176</v>
      </c>
      <c r="B332" s="17"/>
      <c r="C332" s="18">
        <v>312</v>
      </c>
      <c r="D332" s="19">
        <v>0</v>
      </c>
      <c r="E332" s="19">
        <v>4.8807</v>
      </c>
      <c r="F332" s="18">
        <v>0</v>
      </c>
      <c r="G332" s="18">
        <v>1500464</v>
      </c>
      <c r="H332" s="18">
        <v>1500464</v>
      </c>
      <c r="I332" s="18">
        <v>0</v>
      </c>
      <c r="J332" s="18">
        <v>522162</v>
      </c>
      <c r="K332" s="18">
        <v>15005</v>
      </c>
      <c r="L332" s="18">
        <v>19032</v>
      </c>
      <c r="M332" s="18">
        <v>0</v>
      </c>
      <c r="N332" s="20">
        <v>2041658</v>
      </c>
    </row>
    <row r="333" spans="1:14" x14ac:dyDescent="0.2">
      <c r="A333" s="11" t="s">
        <v>24</v>
      </c>
      <c r="B333" s="12"/>
      <c r="C333" s="13">
        <f>SUM(C332:C332)</f>
        <v>312</v>
      </c>
      <c r="D333" s="14">
        <f>SUM(D332:D332)</f>
        <v>0</v>
      </c>
      <c r="E333" s="14">
        <f>SUM(E332:E332)</f>
        <v>4.8807</v>
      </c>
      <c r="F333" s="13">
        <f>SUM(F332:F332)</f>
        <v>0</v>
      </c>
      <c r="G333" s="13">
        <f>SUM(G332:G332)</f>
        <v>1500464</v>
      </c>
      <c r="H333" s="13">
        <f>SUM(H332:H332)</f>
        <v>1500464</v>
      </c>
      <c r="I333" s="13">
        <f>SUM(I332:I332)</f>
        <v>0</v>
      </c>
      <c r="J333" s="13">
        <f>SUM(J332:J332)</f>
        <v>522162</v>
      </c>
      <c r="K333" s="13">
        <f>SUM(K332:K332)</f>
        <v>15005</v>
      </c>
      <c r="L333" s="13">
        <f>SUM(L332:L332)</f>
        <v>19032</v>
      </c>
      <c r="M333" s="13">
        <f>SUM(M332:M332)</f>
        <v>0</v>
      </c>
      <c r="N333" s="15">
        <f>SUM(N332:N332)</f>
        <v>2041658</v>
      </c>
    </row>
    <row r="334" spans="1:14" x14ac:dyDescent="0.2">
      <c r="A334" s="6" t="s">
        <v>445</v>
      </c>
      <c r="B334" s="7"/>
      <c r="C334" s="8">
        <f>C330+C333</f>
        <v>312</v>
      </c>
      <c r="D334" s="9">
        <f>D330+D333</f>
        <v>37.999200000000002</v>
      </c>
      <c r="E334" s="9">
        <f>E330+E333</f>
        <v>14.0825</v>
      </c>
      <c r="F334" s="8">
        <f>F330+F333</f>
        <v>23096148</v>
      </c>
      <c r="G334" s="8">
        <f>G330+G333</f>
        <v>4776907</v>
      </c>
      <c r="H334" s="8">
        <f>H330+H333</f>
        <v>27873055</v>
      </c>
      <c r="I334" s="8">
        <f>I330+I333</f>
        <v>327600</v>
      </c>
      <c r="J334" s="8">
        <f>J330+J333</f>
        <v>9810553</v>
      </c>
      <c r="K334" s="8">
        <f>K330+K333</f>
        <v>278731</v>
      </c>
      <c r="L334" s="8">
        <f>L330+L333</f>
        <v>1623400</v>
      </c>
      <c r="M334" s="8">
        <f>M330+M333</f>
        <v>5055914</v>
      </c>
      <c r="N334" s="10">
        <f>N330+N333</f>
        <v>44690522</v>
      </c>
    </row>
    <row r="335" spans="1:14" x14ac:dyDescent="0.2">
      <c r="A335" s="16"/>
      <c r="B335" s="17"/>
      <c r="C335" s="18"/>
      <c r="D335" s="19"/>
      <c r="E335" s="19"/>
      <c r="F335" s="18"/>
      <c r="G335" s="18"/>
      <c r="H335" s="18"/>
      <c r="I335" s="18"/>
      <c r="J335" s="18"/>
      <c r="K335" s="18"/>
      <c r="L335" s="18"/>
      <c r="M335" s="18"/>
      <c r="N335" s="20"/>
    </row>
    <row r="336" spans="1:14" x14ac:dyDescent="0.2">
      <c r="A336" s="6" t="s">
        <v>446</v>
      </c>
      <c r="B336" s="7"/>
      <c r="C336" s="8"/>
      <c r="D336" s="9"/>
      <c r="E336" s="9"/>
      <c r="F336" s="8"/>
      <c r="G336" s="8"/>
      <c r="H336" s="8"/>
      <c r="I336" s="8"/>
      <c r="J336" s="8"/>
      <c r="K336" s="8"/>
      <c r="L336" s="8"/>
      <c r="M336" s="8"/>
      <c r="N336" s="10"/>
    </row>
    <row r="337" spans="1:14" x14ac:dyDescent="0.2">
      <c r="A337" s="6" t="s">
        <v>447</v>
      </c>
      <c r="B337" s="7" t="s">
        <v>6</v>
      </c>
      <c r="C337" s="8" t="s">
        <v>7</v>
      </c>
      <c r="D337" s="9" t="s">
        <v>8</v>
      </c>
      <c r="E337" s="9" t="s">
        <v>9</v>
      </c>
      <c r="F337" s="8" t="s">
        <v>10</v>
      </c>
      <c r="G337" s="8" t="s">
        <v>11</v>
      </c>
      <c r="H337" s="8" t="s">
        <v>12</v>
      </c>
      <c r="I337" s="8" t="s">
        <v>13</v>
      </c>
      <c r="J337" s="8" t="s">
        <v>14</v>
      </c>
      <c r="K337" s="8" t="s">
        <v>15</v>
      </c>
      <c r="L337" s="8" t="s">
        <v>16</v>
      </c>
      <c r="M337" s="8" t="s">
        <v>17</v>
      </c>
      <c r="N337" s="10" t="s">
        <v>18</v>
      </c>
    </row>
    <row r="338" spans="1:14" x14ac:dyDescent="0.2">
      <c r="A338" s="11" t="s">
        <v>63</v>
      </c>
      <c r="B338" s="12"/>
      <c r="C338" s="13"/>
      <c r="D338" s="14"/>
      <c r="E338" s="14"/>
      <c r="F338" s="13"/>
      <c r="G338" s="13"/>
      <c r="H338" s="13"/>
      <c r="I338" s="13"/>
      <c r="J338" s="13"/>
      <c r="K338" s="13"/>
      <c r="L338" s="13"/>
      <c r="M338" s="13"/>
      <c r="N338" s="15"/>
    </row>
    <row r="339" spans="1:14" x14ac:dyDescent="0.2">
      <c r="A339" s="16" t="s">
        <v>36</v>
      </c>
      <c r="B339" s="17"/>
      <c r="C339" s="18">
        <v>0</v>
      </c>
      <c r="D339" s="19">
        <v>-0.28999999999999998</v>
      </c>
      <c r="E339" s="19">
        <v>0</v>
      </c>
      <c r="F339" s="18">
        <v>-444360</v>
      </c>
      <c r="G339" s="18">
        <v>0</v>
      </c>
      <c r="H339" s="18">
        <v>-444360</v>
      </c>
      <c r="I339" s="18">
        <v>0</v>
      </c>
      <c r="J339" s="18">
        <v>-154637</v>
      </c>
      <c r="K339" s="18">
        <v>-4444</v>
      </c>
      <c r="L339" s="18">
        <v>0</v>
      </c>
      <c r="M339" s="18">
        <v>0</v>
      </c>
      <c r="N339" s="20">
        <v>-598997</v>
      </c>
    </row>
    <row r="340" spans="1:14" x14ac:dyDescent="0.2">
      <c r="A340" s="16" t="s">
        <v>168</v>
      </c>
      <c r="B340" s="17"/>
      <c r="C340" s="18">
        <v>0</v>
      </c>
      <c r="D340" s="19">
        <v>0</v>
      </c>
      <c r="E340" s="19">
        <v>0</v>
      </c>
      <c r="F340" s="18">
        <v>0</v>
      </c>
      <c r="G340" s="18">
        <v>0</v>
      </c>
      <c r="H340" s="18">
        <v>0</v>
      </c>
      <c r="I340" s="18">
        <v>111000</v>
      </c>
      <c r="J340" s="18">
        <v>37518</v>
      </c>
      <c r="K340" s="18">
        <v>0</v>
      </c>
      <c r="L340" s="18">
        <v>0</v>
      </c>
      <c r="M340" s="18">
        <v>0</v>
      </c>
      <c r="N340" s="20">
        <v>148518</v>
      </c>
    </row>
    <row r="341" spans="1:14" x14ac:dyDescent="0.2">
      <c r="A341" s="16" t="s">
        <v>37</v>
      </c>
      <c r="B341" s="17"/>
      <c r="C341" s="18">
        <v>0</v>
      </c>
      <c r="D341" s="19">
        <v>0</v>
      </c>
      <c r="E341" s="19">
        <v>0</v>
      </c>
      <c r="F341" s="18">
        <v>0</v>
      </c>
      <c r="G341" s="18">
        <v>0</v>
      </c>
      <c r="H341" s="18">
        <v>0</v>
      </c>
      <c r="I341" s="18">
        <v>444360</v>
      </c>
      <c r="J341" s="18">
        <v>150193</v>
      </c>
      <c r="K341" s="18">
        <v>0</v>
      </c>
      <c r="L341" s="18">
        <v>0</v>
      </c>
      <c r="M341" s="18">
        <v>0</v>
      </c>
      <c r="N341" s="20">
        <v>594553</v>
      </c>
    </row>
    <row r="342" spans="1:14" x14ac:dyDescent="0.2">
      <c r="A342" s="16" t="s">
        <v>20</v>
      </c>
      <c r="B342" s="17">
        <v>8</v>
      </c>
      <c r="C342" s="18">
        <v>0</v>
      </c>
      <c r="D342" s="19">
        <v>0</v>
      </c>
      <c r="E342" s="19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4497000</v>
      </c>
      <c r="N342" s="20">
        <v>4497000</v>
      </c>
    </row>
    <row r="343" spans="1:14" x14ac:dyDescent="0.2">
      <c r="A343" s="16" t="s">
        <v>21</v>
      </c>
      <c r="B343" s="17">
        <v>544</v>
      </c>
      <c r="C343" s="18">
        <v>0</v>
      </c>
      <c r="D343" s="19">
        <v>0</v>
      </c>
      <c r="E343" s="19">
        <v>0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1819185</v>
      </c>
      <c r="N343" s="20">
        <v>1819185</v>
      </c>
    </row>
    <row r="344" spans="1:14" x14ac:dyDescent="0.2">
      <c r="A344" s="16" t="s">
        <v>45</v>
      </c>
      <c r="B344" s="17"/>
      <c r="C344" s="18">
        <v>0</v>
      </c>
      <c r="D344" s="19">
        <v>0</v>
      </c>
      <c r="E344" s="19">
        <v>0.4</v>
      </c>
      <c r="F344" s="18">
        <v>0</v>
      </c>
      <c r="G344" s="18">
        <v>105883</v>
      </c>
      <c r="H344" s="18">
        <v>105883</v>
      </c>
      <c r="I344" s="18">
        <v>0</v>
      </c>
      <c r="J344" s="18">
        <v>36847</v>
      </c>
      <c r="K344" s="18">
        <v>1059</v>
      </c>
      <c r="L344" s="18">
        <v>0</v>
      </c>
      <c r="M344" s="18">
        <v>0</v>
      </c>
      <c r="N344" s="20">
        <v>142730</v>
      </c>
    </row>
    <row r="345" spans="1:14" x14ac:dyDescent="0.2">
      <c r="A345" s="16" t="s">
        <v>23</v>
      </c>
      <c r="B345" s="17"/>
      <c r="C345" s="18">
        <v>0</v>
      </c>
      <c r="D345" s="19">
        <v>0</v>
      </c>
      <c r="E345" s="19">
        <v>3.56</v>
      </c>
      <c r="F345" s="18">
        <v>0</v>
      </c>
      <c r="G345" s="18">
        <v>1513142</v>
      </c>
      <c r="H345" s="18">
        <v>1513142</v>
      </c>
      <c r="I345" s="18">
        <v>0</v>
      </c>
      <c r="J345" s="18">
        <v>526573</v>
      </c>
      <c r="K345" s="18">
        <v>15131</v>
      </c>
      <c r="L345" s="18">
        <v>0</v>
      </c>
      <c r="M345" s="18">
        <v>0</v>
      </c>
      <c r="N345" s="20">
        <v>2039715</v>
      </c>
    </row>
    <row r="346" spans="1:14" x14ac:dyDescent="0.2">
      <c r="A346" s="16" t="s">
        <v>64</v>
      </c>
      <c r="B346" s="17"/>
      <c r="C346" s="18">
        <v>0</v>
      </c>
      <c r="D346" s="19">
        <v>43.811100000000003</v>
      </c>
      <c r="E346" s="19">
        <v>10.4238</v>
      </c>
      <c r="F346" s="18">
        <v>27988671</v>
      </c>
      <c r="G346" s="18">
        <v>3326409</v>
      </c>
      <c r="H346" s="18">
        <v>31315080</v>
      </c>
      <c r="I346" s="18">
        <v>0</v>
      </c>
      <c r="J346" s="18">
        <v>10897648</v>
      </c>
      <c r="K346" s="18">
        <v>313151</v>
      </c>
      <c r="L346" s="18">
        <v>1045942</v>
      </c>
      <c r="M346" s="18">
        <v>0</v>
      </c>
      <c r="N346" s="20">
        <v>43258670</v>
      </c>
    </row>
    <row r="347" spans="1:14" x14ac:dyDescent="0.2">
      <c r="A347" s="16" t="s">
        <v>83</v>
      </c>
      <c r="B347" s="17"/>
      <c r="C347" s="18">
        <v>0</v>
      </c>
      <c r="D347" s="19">
        <v>0</v>
      </c>
      <c r="E347" s="19">
        <v>0</v>
      </c>
      <c r="F347" s="18">
        <v>72000</v>
      </c>
      <c r="G347" s="18">
        <v>0</v>
      </c>
      <c r="H347" s="18">
        <v>72000</v>
      </c>
      <c r="I347" s="18">
        <v>0</v>
      </c>
      <c r="J347" s="18">
        <v>25056</v>
      </c>
      <c r="K347" s="18">
        <v>720</v>
      </c>
      <c r="L347" s="18">
        <v>9000</v>
      </c>
      <c r="M347" s="18">
        <v>0</v>
      </c>
      <c r="N347" s="20">
        <v>106056</v>
      </c>
    </row>
    <row r="348" spans="1:14" x14ac:dyDescent="0.2">
      <c r="A348" s="11" t="s">
        <v>24</v>
      </c>
      <c r="B348" s="12"/>
      <c r="C348" s="13">
        <f>SUM(C339:C347)</f>
        <v>0</v>
      </c>
      <c r="D348" s="14">
        <f>SUM(D339:D347)</f>
        <v>43.521100000000004</v>
      </c>
      <c r="E348" s="14">
        <f>SUM(E339:E347)</f>
        <v>14.383800000000001</v>
      </c>
      <c r="F348" s="13">
        <f>SUM(F339:F347)</f>
        <v>27616311</v>
      </c>
      <c r="G348" s="13">
        <f>SUM(G339:G347)</f>
        <v>4945434</v>
      </c>
      <c r="H348" s="13">
        <f>SUM(H339:H347)</f>
        <v>32561745</v>
      </c>
      <c r="I348" s="13">
        <f>SUM(I339:I347)</f>
        <v>555360</v>
      </c>
      <c r="J348" s="13">
        <f>SUM(J339:J347)</f>
        <v>11519198</v>
      </c>
      <c r="K348" s="13">
        <f>SUM(K339:K347)</f>
        <v>325617</v>
      </c>
      <c r="L348" s="13">
        <f>SUM(L339:L347)</f>
        <v>1054942</v>
      </c>
      <c r="M348" s="13">
        <f>SUM(M339:M347)</f>
        <v>6316185</v>
      </c>
      <c r="N348" s="15">
        <f>SUM(N339:N347)</f>
        <v>52007430</v>
      </c>
    </row>
    <row r="349" spans="1:14" x14ac:dyDescent="0.2">
      <c r="A349" s="11" t="s">
        <v>25</v>
      </c>
      <c r="B349" s="12"/>
      <c r="C349" s="13"/>
      <c r="D349" s="14"/>
      <c r="E349" s="14"/>
      <c r="F349" s="13"/>
      <c r="G349" s="13"/>
      <c r="H349" s="13"/>
      <c r="I349" s="13"/>
      <c r="J349" s="13"/>
      <c r="K349" s="13"/>
      <c r="L349" s="13"/>
      <c r="M349" s="13"/>
      <c r="N349" s="15"/>
    </row>
    <row r="350" spans="1:14" x14ac:dyDescent="0.2">
      <c r="A350" s="16" t="s">
        <v>176</v>
      </c>
      <c r="B350" s="17"/>
      <c r="C350" s="18">
        <v>210</v>
      </c>
      <c r="D350" s="19">
        <v>0</v>
      </c>
      <c r="E350" s="19">
        <v>3.5756999999999999</v>
      </c>
      <c r="F350" s="18">
        <v>0</v>
      </c>
      <c r="G350" s="18">
        <v>1099270</v>
      </c>
      <c r="H350" s="18">
        <v>1099270</v>
      </c>
      <c r="I350" s="18">
        <v>0</v>
      </c>
      <c r="J350" s="18">
        <v>382546</v>
      </c>
      <c r="K350" s="18">
        <v>10993</v>
      </c>
      <c r="L350" s="18">
        <v>12810</v>
      </c>
      <c r="M350" s="18">
        <v>0</v>
      </c>
      <c r="N350" s="20">
        <v>1494626</v>
      </c>
    </row>
    <row r="351" spans="1:14" x14ac:dyDescent="0.2">
      <c r="A351" s="11" t="s">
        <v>24</v>
      </c>
      <c r="B351" s="12"/>
      <c r="C351" s="13">
        <f>SUM(C350:C350)</f>
        <v>210</v>
      </c>
      <c r="D351" s="14">
        <f>SUM(D350:D350)</f>
        <v>0</v>
      </c>
      <c r="E351" s="14">
        <f>SUM(E350:E350)</f>
        <v>3.5756999999999999</v>
      </c>
      <c r="F351" s="13">
        <f>SUM(F350:F350)</f>
        <v>0</v>
      </c>
      <c r="G351" s="13">
        <f>SUM(G350:G350)</f>
        <v>1099270</v>
      </c>
      <c r="H351" s="13">
        <f>SUM(H350:H350)</f>
        <v>1099270</v>
      </c>
      <c r="I351" s="13">
        <f>SUM(I350:I350)</f>
        <v>0</v>
      </c>
      <c r="J351" s="13">
        <f>SUM(J350:J350)</f>
        <v>382546</v>
      </c>
      <c r="K351" s="13">
        <f>SUM(K350:K350)</f>
        <v>10993</v>
      </c>
      <c r="L351" s="13">
        <f>SUM(L350:L350)</f>
        <v>12810</v>
      </c>
      <c r="M351" s="13">
        <f>SUM(M350:M350)</f>
        <v>0</v>
      </c>
      <c r="N351" s="15">
        <f>SUM(N350:N350)</f>
        <v>1494626</v>
      </c>
    </row>
    <row r="352" spans="1:14" x14ac:dyDescent="0.2">
      <c r="A352" s="6" t="s">
        <v>448</v>
      </c>
      <c r="B352" s="7"/>
      <c r="C352" s="8">
        <f>C348+C351</f>
        <v>210</v>
      </c>
      <c r="D352" s="9">
        <f>D348+D351</f>
        <v>43.521100000000004</v>
      </c>
      <c r="E352" s="9">
        <f>E348+E351</f>
        <v>17.959500000000002</v>
      </c>
      <c r="F352" s="8">
        <f>F348+F351</f>
        <v>27616311</v>
      </c>
      <c r="G352" s="8">
        <f>G348+G351</f>
        <v>6044704</v>
      </c>
      <c r="H352" s="8">
        <f>H348+H351</f>
        <v>33661015</v>
      </c>
      <c r="I352" s="8">
        <f>I348+I351</f>
        <v>555360</v>
      </c>
      <c r="J352" s="8">
        <f>J348+J351</f>
        <v>11901744</v>
      </c>
      <c r="K352" s="8">
        <f>K348+K351</f>
        <v>336610</v>
      </c>
      <c r="L352" s="8">
        <f>L348+L351</f>
        <v>1067752</v>
      </c>
      <c r="M352" s="8">
        <f>M348+M351</f>
        <v>6316185</v>
      </c>
      <c r="N352" s="10">
        <f>N348+N351</f>
        <v>53502056</v>
      </c>
    </row>
    <row r="353" spans="1:14" x14ac:dyDescent="0.2">
      <c r="A353" s="16"/>
      <c r="B353" s="17"/>
      <c r="C353" s="18"/>
      <c r="D353" s="19"/>
      <c r="E353" s="19"/>
      <c r="F353" s="18"/>
      <c r="G353" s="18"/>
      <c r="H353" s="18"/>
      <c r="I353" s="18"/>
      <c r="J353" s="18"/>
      <c r="K353" s="18"/>
      <c r="L353" s="18"/>
      <c r="M353" s="18"/>
      <c r="N353" s="20"/>
    </row>
    <row r="354" spans="1:14" x14ac:dyDescent="0.2">
      <c r="A354" s="6" t="s">
        <v>449</v>
      </c>
      <c r="B354" s="7"/>
      <c r="C354" s="8"/>
      <c r="D354" s="9"/>
      <c r="E354" s="9"/>
      <c r="F354" s="8"/>
      <c r="G354" s="8"/>
      <c r="H354" s="8"/>
      <c r="I354" s="8"/>
      <c r="J354" s="8"/>
      <c r="K354" s="8"/>
      <c r="L354" s="8"/>
      <c r="M354" s="8"/>
      <c r="N354" s="10"/>
    </row>
    <row r="355" spans="1:14" x14ac:dyDescent="0.2">
      <c r="A355" s="6" t="s">
        <v>450</v>
      </c>
      <c r="B355" s="7" t="s">
        <v>6</v>
      </c>
      <c r="C355" s="8" t="s">
        <v>7</v>
      </c>
      <c r="D355" s="9" t="s">
        <v>8</v>
      </c>
      <c r="E355" s="9" t="s">
        <v>9</v>
      </c>
      <c r="F355" s="8" t="s">
        <v>10</v>
      </c>
      <c r="G355" s="8" t="s">
        <v>11</v>
      </c>
      <c r="H355" s="8" t="s">
        <v>12</v>
      </c>
      <c r="I355" s="8" t="s">
        <v>13</v>
      </c>
      <c r="J355" s="8" t="s">
        <v>14</v>
      </c>
      <c r="K355" s="8" t="s">
        <v>15</v>
      </c>
      <c r="L355" s="8" t="s">
        <v>16</v>
      </c>
      <c r="M355" s="8" t="s">
        <v>17</v>
      </c>
      <c r="N355" s="10" t="s">
        <v>18</v>
      </c>
    </row>
    <row r="356" spans="1:14" x14ac:dyDescent="0.2">
      <c r="A356" s="11" t="s">
        <v>63</v>
      </c>
      <c r="B356" s="12"/>
      <c r="C356" s="13"/>
      <c r="D356" s="14"/>
      <c r="E356" s="14"/>
      <c r="F356" s="13"/>
      <c r="G356" s="13"/>
      <c r="H356" s="13"/>
      <c r="I356" s="13"/>
      <c r="J356" s="13"/>
      <c r="K356" s="13"/>
      <c r="L356" s="13"/>
      <c r="M356" s="13"/>
      <c r="N356" s="15"/>
    </row>
    <row r="357" spans="1:14" x14ac:dyDescent="0.2">
      <c r="A357" s="16" t="s">
        <v>87</v>
      </c>
      <c r="B357" s="17"/>
      <c r="C357" s="18">
        <v>0</v>
      </c>
      <c r="D357" s="19">
        <v>1.75</v>
      </c>
      <c r="E357" s="19">
        <v>0</v>
      </c>
      <c r="F357" s="18">
        <v>606282</v>
      </c>
      <c r="G357" s="18">
        <v>0</v>
      </c>
      <c r="H357" s="18">
        <v>606282</v>
      </c>
      <c r="I357" s="18">
        <v>0</v>
      </c>
      <c r="J357" s="18">
        <v>210986</v>
      </c>
      <c r="K357" s="18">
        <v>6063</v>
      </c>
      <c r="L357" s="18">
        <v>0</v>
      </c>
      <c r="M357" s="18">
        <v>0</v>
      </c>
      <c r="N357" s="20">
        <v>817268</v>
      </c>
    </row>
    <row r="358" spans="1:14" x14ac:dyDescent="0.2">
      <c r="A358" s="16" t="s">
        <v>172</v>
      </c>
      <c r="B358" s="17"/>
      <c r="C358" s="18">
        <v>0</v>
      </c>
      <c r="D358" s="19">
        <v>-0.6875</v>
      </c>
      <c r="E358" s="19">
        <v>0</v>
      </c>
      <c r="F358" s="18">
        <v>-238182</v>
      </c>
      <c r="G358" s="18">
        <v>0</v>
      </c>
      <c r="H358" s="18">
        <v>-238182</v>
      </c>
      <c r="I358" s="18">
        <v>0</v>
      </c>
      <c r="J358" s="18">
        <v>-82887</v>
      </c>
      <c r="K358" s="18">
        <v>-2382</v>
      </c>
      <c r="L358" s="18">
        <v>0</v>
      </c>
      <c r="M358" s="18">
        <v>0</v>
      </c>
      <c r="N358" s="20">
        <v>-321069</v>
      </c>
    </row>
    <row r="359" spans="1:14" x14ac:dyDescent="0.2">
      <c r="A359" s="16" t="s">
        <v>451</v>
      </c>
      <c r="B359" s="17"/>
      <c r="C359" s="18">
        <v>0</v>
      </c>
      <c r="D359" s="19">
        <v>-6.25E-2</v>
      </c>
      <c r="E359" s="19">
        <v>0</v>
      </c>
      <c r="F359" s="18">
        <v>-21652</v>
      </c>
      <c r="G359" s="18">
        <v>0</v>
      </c>
      <c r="H359" s="18">
        <v>-21652</v>
      </c>
      <c r="I359" s="18">
        <v>0</v>
      </c>
      <c r="J359" s="18">
        <v>-7536</v>
      </c>
      <c r="K359" s="18">
        <v>-217</v>
      </c>
      <c r="L359" s="18">
        <v>0</v>
      </c>
      <c r="M359" s="18">
        <v>0</v>
      </c>
      <c r="N359" s="20">
        <v>-29188</v>
      </c>
    </row>
    <row r="360" spans="1:14" x14ac:dyDescent="0.2">
      <c r="A360" s="16" t="s">
        <v>36</v>
      </c>
      <c r="B360" s="17"/>
      <c r="C360" s="18">
        <v>0</v>
      </c>
      <c r="D360" s="19">
        <v>0</v>
      </c>
      <c r="E360" s="19">
        <v>0</v>
      </c>
      <c r="F360" s="18">
        <v>-84000</v>
      </c>
      <c r="G360" s="18">
        <v>0</v>
      </c>
      <c r="H360" s="18">
        <v>-84000</v>
      </c>
      <c r="I360" s="18">
        <v>0</v>
      </c>
      <c r="J360" s="18">
        <v>-29232</v>
      </c>
      <c r="K360" s="18">
        <v>-840</v>
      </c>
      <c r="L360" s="18">
        <v>0</v>
      </c>
      <c r="M360" s="18">
        <v>0</v>
      </c>
      <c r="N360" s="20">
        <v>-113232</v>
      </c>
    </row>
    <row r="361" spans="1:14" x14ac:dyDescent="0.2">
      <c r="A361" s="16" t="s">
        <v>168</v>
      </c>
      <c r="B361" s="17"/>
      <c r="C361" s="18">
        <v>0</v>
      </c>
      <c r="D361" s="19">
        <v>0</v>
      </c>
      <c r="E361" s="19">
        <v>0</v>
      </c>
      <c r="F361" s="18">
        <v>0</v>
      </c>
      <c r="G361" s="18">
        <v>0</v>
      </c>
      <c r="H361" s="18">
        <v>0</v>
      </c>
      <c r="I361" s="18">
        <v>19500</v>
      </c>
      <c r="J361" s="18">
        <v>6591</v>
      </c>
      <c r="K361" s="18">
        <v>0</v>
      </c>
      <c r="L361" s="18">
        <v>0</v>
      </c>
      <c r="M361" s="18">
        <v>0</v>
      </c>
      <c r="N361" s="20">
        <v>26091</v>
      </c>
    </row>
    <row r="362" spans="1:14" x14ac:dyDescent="0.2">
      <c r="A362" s="16" t="s">
        <v>452</v>
      </c>
      <c r="B362" s="17"/>
      <c r="C362" s="18">
        <v>0</v>
      </c>
      <c r="D362" s="19">
        <v>0</v>
      </c>
      <c r="E362" s="19">
        <v>0</v>
      </c>
      <c r="F362" s="18">
        <v>0</v>
      </c>
      <c r="G362" s="18">
        <v>0</v>
      </c>
      <c r="H362" s="18">
        <v>0</v>
      </c>
      <c r="I362" s="18">
        <v>21000</v>
      </c>
      <c r="J362" s="18">
        <v>7098</v>
      </c>
      <c r="K362" s="18">
        <v>0</v>
      </c>
      <c r="L362" s="18">
        <v>0</v>
      </c>
      <c r="M362" s="18">
        <v>0</v>
      </c>
      <c r="N362" s="20">
        <v>28098</v>
      </c>
    </row>
    <row r="363" spans="1:14" x14ac:dyDescent="0.2">
      <c r="A363" s="16" t="s">
        <v>37</v>
      </c>
      <c r="B363" s="17"/>
      <c r="C363" s="18">
        <v>0</v>
      </c>
      <c r="D363" s="19">
        <v>0</v>
      </c>
      <c r="E363" s="19">
        <v>0</v>
      </c>
      <c r="F363" s="18">
        <v>0</v>
      </c>
      <c r="G363" s="18">
        <v>0</v>
      </c>
      <c r="H363" s="18">
        <v>0</v>
      </c>
      <c r="I363" s="18">
        <v>84000</v>
      </c>
      <c r="J363" s="18">
        <v>28392</v>
      </c>
      <c r="K363" s="18">
        <v>0</v>
      </c>
      <c r="L363" s="18">
        <v>0</v>
      </c>
      <c r="M363" s="18">
        <v>0</v>
      </c>
      <c r="N363" s="20">
        <v>112392</v>
      </c>
    </row>
    <row r="364" spans="1:14" x14ac:dyDescent="0.2">
      <c r="A364" s="16" t="s">
        <v>173</v>
      </c>
      <c r="B364" s="17"/>
      <c r="C364" s="18">
        <v>0</v>
      </c>
      <c r="D364" s="19">
        <v>0</v>
      </c>
      <c r="E364" s="19">
        <v>0</v>
      </c>
      <c r="F364" s="18">
        <v>0</v>
      </c>
      <c r="G364" s="18">
        <v>0</v>
      </c>
      <c r="H364" s="18">
        <v>0</v>
      </c>
      <c r="I364" s="18">
        <v>0</v>
      </c>
      <c r="J364" s="18">
        <v>-1</v>
      </c>
      <c r="K364" s="18">
        <v>0</v>
      </c>
      <c r="L364" s="18">
        <v>0</v>
      </c>
      <c r="M364" s="18">
        <v>0</v>
      </c>
      <c r="N364" s="20">
        <v>-1</v>
      </c>
    </row>
    <row r="365" spans="1:14" x14ac:dyDescent="0.2">
      <c r="A365" s="16" t="s">
        <v>30</v>
      </c>
      <c r="B365" s="17">
        <v>7</v>
      </c>
      <c r="C365" s="18">
        <v>0</v>
      </c>
      <c r="D365" s="19">
        <v>0</v>
      </c>
      <c r="E365" s="19">
        <v>0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345296</v>
      </c>
      <c r="N365" s="20">
        <v>345296</v>
      </c>
    </row>
    <row r="366" spans="1:14" x14ac:dyDescent="0.2">
      <c r="A366" s="16" t="s">
        <v>20</v>
      </c>
      <c r="B366" s="17">
        <v>8</v>
      </c>
      <c r="C366" s="18">
        <v>0</v>
      </c>
      <c r="D366" s="19">
        <v>0</v>
      </c>
      <c r="E366" s="19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4128994</v>
      </c>
      <c r="N366" s="20">
        <v>4128994</v>
      </c>
    </row>
    <row r="367" spans="1:14" x14ac:dyDescent="0.2">
      <c r="A367" s="16" t="s">
        <v>21</v>
      </c>
      <c r="B367" s="17">
        <v>544</v>
      </c>
      <c r="C367" s="18">
        <v>0</v>
      </c>
      <c r="D367" s="19">
        <v>0</v>
      </c>
      <c r="E367" s="19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4390122</v>
      </c>
      <c r="N367" s="20">
        <v>4390122</v>
      </c>
    </row>
    <row r="368" spans="1:14" x14ac:dyDescent="0.2">
      <c r="A368" s="16" t="s">
        <v>45</v>
      </c>
      <c r="B368" s="17"/>
      <c r="C368" s="18">
        <v>0</v>
      </c>
      <c r="D368" s="19">
        <v>0</v>
      </c>
      <c r="E368" s="19">
        <v>0.4</v>
      </c>
      <c r="F368" s="18">
        <v>0</v>
      </c>
      <c r="G368" s="18">
        <v>105883</v>
      </c>
      <c r="H368" s="18">
        <v>105883</v>
      </c>
      <c r="I368" s="18">
        <v>0</v>
      </c>
      <c r="J368" s="18">
        <v>36847</v>
      </c>
      <c r="K368" s="18">
        <v>1059</v>
      </c>
      <c r="L368" s="18">
        <v>0</v>
      </c>
      <c r="M368" s="18">
        <v>0</v>
      </c>
      <c r="N368" s="20">
        <v>142730</v>
      </c>
    </row>
    <row r="369" spans="1:14" x14ac:dyDescent="0.2">
      <c r="A369" s="16" t="s">
        <v>23</v>
      </c>
      <c r="B369" s="17"/>
      <c r="C369" s="18">
        <v>0</v>
      </c>
      <c r="D369" s="19">
        <v>0</v>
      </c>
      <c r="E369" s="19">
        <v>4.1100000000000003</v>
      </c>
      <c r="F369" s="18">
        <v>0</v>
      </c>
      <c r="G369" s="18">
        <v>1746914</v>
      </c>
      <c r="H369" s="18">
        <v>1746914</v>
      </c>
      <c r="I369" s="18">
        <v>0</v>
      </c>
      <c r="J369" s="18">
        <v>607926</v>
      </c>
      <c r="K369" s="18">
        <v>17469</v>
      </c>
      <c r="L369" s="18">
        <v>0</v>
      </c>
      <c r="M369" s="18">
        <v>0</v>
      </c>
      <c r="N369" s="20">
        <v>2354840</v>
      </c>
    </row>
    <row r="370" spans="1:14" x14ac:dyDescent="0.2">
      <c r="A370" s="16" t="s">
        <v>64</v>
      </c>
      <c r="B370" s="17"/>
      <c r="C370" s="18">
        <v>0</v>
      </c>
      <c r="D370" s="19">
        <v>51.220500000000001</v>
      </c>
      <c r="E370" s="19">
        <v>13.551</v>
      </c>
      <c r="F370" s="18">
        <v>33222261</v>
      </c>
      <c r="G370" s="18">
        <v>4324335</v>
      </c>
      <c r="H370" s="18">
        <v>37546596</v>
      </c>
      <c r="I370" s="18">
        <v>0</v>
      </c>
      <c r="J370" s="18">
        <v>13066216</v>
      </c>
      <c r="K370" s="18">
        <v>375466</v>
      </c>
      <c r="L370" s="18">
        <v>1836069</v>
      </c>
      <c r="M370" s="18">
        <v>0</v>
      </c>
      <c r="N370" s="20">
        <v>52448881</v>
      </c>
    </row>
    <row r="371" spans="1:14" x14ac:dyDescent="0.2">
      <c r="A371" s="16" t="s">
        <v>83</v>
      </c>
      <c r="B371" s="17"/>
      <c r="C371" s="18">
        <v>0</v>
      </c>
      <c r="D371" s="19">
        <v>0</v>
      </c>
      <c r="E371" s="19">
        <v>0</v>
      </c>
      <c r="F371" s="18">
        <v>48000</v>
      </c>
      <c r="G371" s="18">
        <v>0</v>
      </c>
      <c r="H371" s="18">
        <v>48000</v>
      </c>
      <c r="I371" s="18">
        <v>0</v>
      </c>
      <c r="J371" s="18">
        <v>16704</v>
      </c>
      <c r="K371" s="18">
        <v>480</v>
      </c>
      <c r="L371" s="18">
        <v>9000</v>
      </c>
      <c r="M371" s="18">
        <v>0</v>
      </c>
      <c r="N371" s="20">
        <v>73704</v>
      </c>
    </row>
    <row r="372" spans="1:14" x14ac:dyDescent="0.2">
      <c r="A372" s="11" t="s">
        <v>24</v>
      </c>
      <c r="B372" s="12"/>
      <c r="C372" s="13">
        <f>SUM(C357:C371)</f>
        <v>0</v>
      </c>
      <c r="D372" s="14">
        <f>SUM(D357:D371)</f>
        <v>52.220500000000001</v>
      </c>
      <c r="E372" s="14">
        <f>SUM(E357:E371)</f>
        <v>18.061</v>
      </c>
      <c r="F372" s="13">
        <f>SUM(F357:F371)</f>
        <v>33532709</v>
      </c>
      <c r="G372" s="13">
        <f>SUM(G357:G371)</f>
        <v>6177132</v>
      </c>
      <c r="H372" s="13">
        <f>SUM(H357:H371)</f>
        <v>39709841</v>
      </c>
      <c r="I372" s="13">
        <f>SUM(I357:I371)</f>
        <v>124500</v>
      </c>
      <c r="J372" s="13">
        <f>SUM(J357:J371)</f>
        <v>13861104</v>
      </c>
      <c r="K372" s="13">
        <f>SUM(K357:K371)</f>
        <v>397098</v>
      </c>
      <c r="L372" s="13">
        <f>SUM(L357:L371)</f>
        <v>1845069</v>
      </c>
      <c r="M372" s="13">
        <f>SUM(M357:M371)</f>
        <v>8864412</v>
      </c>
      <c r="N372" s="15">
        <f>SUM(N357:N371)</f>
        <v>64404926</v>
      </c>
    </row>
    <row r="373" spans="1:14" x14ac:dyDescent="0.2">
      <c r="A373" s="11" t="s">
        <v>25</v>
      </c>
      <c r="B373" s="12"/>
      <c r="C373" s="13"/>
      <c r="D373" s="14"/>
      <c r="E373" s="14"/>
      <c r="F373" s="13"/>
      <c r="G373" s="13"/>
      <c r="H373" s="13"/>
      <c r="I373" s="13"/>
      <c r="J373" s="13"/>
      <c r="K373" s="13"/>
      <c r="L373" s="13"/>
      <c r="M373" s="13"/>
      <c r="N373" s="15"/>
    </row>
    <row r="374" spans="1:14" x14ac:dyDescent="0.2">
      <c r="A374" s="16" t="s">
        <v>126</v>
      </c>
      <c r="B374" s="17"/>
      <c r="C374" s="18">
        <v>31</v>
      </c>
      <c r="D374" s="19">
        <v>0</v>
      </c>
      <c r="E374" s="19">
        <v>0.84199999999999997</v>
      </c>
      <c r="F374" s="18">
        <v>0</v>
      </c>
      <c r="G374" s="18">
        <v>258854</v>
      </c>
      <c r="H374" s="18">
        <v>258854</v>
      </c>
      <c r="I374" s="18">
        <v>0</v>
      </c>
      <c r="J374" s="18">
        <v>90082</v>
      </c>
      <c r="K374" s="18">
        <v>2589</v>
      </c>
      <c r="L374" s="18">
        <v>1891</v>
      </c>
      <c r="M374" s="18">
        <v>0</v>
      </c>
      <c r="N374" s="20">
        <v>350827</v>
      </c>
    </row>
    <row r="375" spans="1:14" x14ac:dyDescent="0.2">
      <c r="A375" s="16" t="s">
        <v>176</v>
      </c>
      <c r="B375" s="17"/>
      <c r="C375" s="18">
        <v>257</v>
      </c>
      <c r="D375" s="19">
        <v>0</v>
      </c>
      <c r="E375" s="19">
        <v>4.1905000000000001</v>
      </c>
      <c r="F375" s="18">
        <v>0</v>
      </c>
      <c r="G375" s="18">
        <v>1288277</v>
      </c>
      <c r="H375" s="18">
        <v>1288277</v>
      </c>
      <c r="I375" s="18">
        <v>0</v>
      </c>
      <c r="J375" s="18">
        <v>448321</v>
      </c>
      <c r="K375" s="18">
        <v>12883</v>
      </c>
      <c r="L375" s="18">
        <v>15677</v>
      </c>
      <c r="M375" s="18">
        <v>0</v>
      </c>
      <c r="N375" s="20">
        <v>1752275</v>
      </c>
    </row>
    <row r="376" spans="1:14" x14ac:dyDescent="0.2">
      <c r="A376" s="16" t="s">
        <v>293</v>
      </c>
      <c r="B376" s="17"/>
      <c r="C376" s="18">
        <v>112</v>
      </c>
      <c r="D376" s="19">
        <v>0</v>
      </c>
      <c r="E376" s="19">
        <v>1.4676</v>
      </c>
      <c r="F376" s="18">
        <v>0</v>
      </c>
      <c r="G376" s="18">
        <v>451181</v>
      </c>
      <c r="H376" s="18">
        <v>451181</v>
      </c>
      <c r="I376" s="18">
        <v>0</v>
      </c>
      <c r="J376" s="18">
        <v>157011</v>
      </c>
      <c r="K376" s="18">
        <v>4512</v>
      </c>
      <c r="L376" s="18">
        <v>4592</v>
      </c>
      <c r="M376" s="18">
        <v>0</v>
      </c>
      <c r="N376" s="20">
        <v>612784</v>
      </c>
    </row>
    <row r="377" spans="1:14" x14ac:dyDescent="0.2">
      <c r="A377" s="16" t="s">
        <v>234</v>
      </c>
      <c r="B377" s="17"/>
      <c r="C377" s="18">
        <v>124</v>
      </c>
      <c r="D377" s="19">
        <v>0</v>
      </c>
      <c r="E377" s="19">
        <v>0.78210000000000002</v>
      </c>
      <c r="F377" s="18">
        <v>0</v>
      </c>
      <c r="G377" s="18">
        <v>240439</v>
      </c>
      <c r="H377" s="18">
        <v>240439</v>
      </c>
      <c r="I377" s="18">
        <v>0</v>
      </c>
      <c r="J377" s="18">
        <v>83673</v>
      </c>
      <c r="K377" s="18">
        <v>2404</v>
      </c>
      <c r="L377" s="18">
        <v>2480</v>
      </c>
      <c r="M377" s="18">
        <v>0</v>
      </c>
      <c r="N377" s="20">
        <v>326592</v>
      </c>
    </row>
    <row r="378" spans="1:14" x14ac:dyDescent="0.2">
      <c r="A378" s="11" t="s">
        <v>24</v>
      </c>
      <c r="B378" s="12"/>
      <c r="C378" s="13">
        <f>SUM(C374:C377)</f>
        <v>524</v>
      </c>
      <c r="D378" s="14">
        <f>SUM(D374:D377)</f>
        <v>0</v>
      </c>
      <c r="E378" s="14">
        <f>SUM(E374:E377)</f>
        <v>7.2821999999999996</v>
      </c>
      <c r="F378" s="13">
        <f>SUM(F374:F377)</f>
        <v>0</v>
      </c>
      <c r="G378" s="13">
        <f>SUM(G374:G377)</f>
        <v>2238751</v>
      </c>
      <c r="H378" s="13">
        <f>SUM(H374:H377)</f>
        <v>2238751</v>
      </c>
      <c r="I378" s="13">
        <f>SUM(I374:I377)</f>
        <v>0</v>
      </c>
      <c r="J378" s="13">
        <f>SUM(J374:J377)</f>
        <v>779087</v>
      </c>
      <c r="K378" s="13">
        <f>SUM(K374:K377)</f>
        <v>22388</v>
      </c>
      <c r="L378" s="13">
        <f>SUM(L374:L377)</f>
        <v>24640</v>
      </c>
      <c r="M378" s="13">
        <f>SUM(M374:M377)</f>
        <v>0</v>
      </c>
      <c r="N378" s="15">
        <f>SUM(N374:N377)</f>
        <v>3042478</v>
      </c>
    </row>
    <row r="379" spans="1:14" x14ac:dyDescent="0.2">
      <c r="A379" s="6" t="s">
        <v>453</v>
      </c>
      <c r="B379" s="7"/>
      <c r="C379" s="8">
        <f>C372+C378</f>
        <v>524</v>
      </c>
      <c r="D379" s="9">
        <f>D372+D378</f>
        <v>52.220500000000001</v>
      </c>
      <c r="E379" s="9">
        <f>E372+E378</f>
        <v>25.3432</v>
      </c>
      <c r="F379" s="8">
        <f>F372+F378</f>
        <v>33532709</v>
      </c>
      <c r="G379" s="8">
        <f>G372+G378</f>
        <v>8415883</v>
      </c>
      <c r="H379" s="8">
        <f>H372+H378</f>
        <v>41948592</v>
      </c>
      <c r="I379" s="8">
        <f>I372+I378</f>
        <v>124500</v>
      </c>
      <c r="J379" s="8">
        <f>J372+J378</f>
        <v>14640191</v>
      </c>
      <c r="K379" s="8">
        <f>K372+K378</f>
        <v>419486</v>
      </c>
      <c r="L379" s="8">
        <f>L372+L378</f>
        <v>1869709</v>
      </c>
      <c r="M379" s="8">
        <f>M372+M378</f>
        <v>8864412</v>
      </c>
      <c r="N379" s="10">
        <f>N372+N378</f>
        <v>67447404</v>
      </c>
    </row>
    <row r="380" spans="1:14" x14ac:dyDescent="0.2">
      <c r="A380" s="16"/>
      <c r="B380" s="17"/>
      <c r="C380" s="18"/>
      <c r="D380" s="19"/>
      <c r="E380" s="19"/>
      <c r="F380" s="18"/>
      <c r="G380" s="18"/>
      <c r="H380" s="18"/>
      <c r="I380" s="18"/>
      <c r="J380" s="18"/>
      <c r="K380" s="18"/>
      <c r="L380" s="18"/>
      <c r="M380" s="18"/>
      <c r="N380" s="20"/>
    </row>
    <row r="381" spans="1:14" x14ac:dyDescent="0.2">
      <c r="A381" s="6" t="s">
        <v>454</v>
      </c>
      <c r="B381" s="7"/>
      <c r="C381" s="8"/>
      <c r="D381" s="9"/>
      <c r="E381" s="9"/>
      <c r="F381" s="8"/>
      <c r="G381" s="8"/>
      <c r="H381" s="8"/>
      <c r="I381" s="8"/>
      <c r="J381" s="8"/>
      <c r="K381" s="8"/>
      <c r="L381" s="8"/>
      <c r="M381" s="8"/>
      <c r="N381" s="10"/>
    </row>
    <row r="382" spans="1:14" x14ac:dyDescent="0.2">
      <c r="A382" s="6" t="s">
        <v>455</v>
      </c>
      <c r="B382" s="7" t="s">
        <v>6</v>
      </c>
      <c r="C382" s="8" t="s">
        <v>7</v>
      </c>
      <c r="D382" s="9" t="s">
        <v>8</v>
      </c>
      <c r="E382" s="9" t="s">
        <v>9</v>
      </c>
      <c r="F382" s="8" t="s">
        <v>10</v>
      </c>
      <c r="G382" s="8" t="s">
        <v>11</v>
      </c>
      <c r="H382" s="8" t="s">
        <v>12</v>
      </c>
      <c r="I382" s="8" t="s">
        <v>13</v>
      </c>
      <c r="J382" s="8" t="s">
        <v>14</v>
      </c>
      <c r="K382" s="8" t="s">
        <v>15</v>
      </c>
      <c r="L382" s="8" t="s">
        <v>16</v>
      </c>
      <c r="M382" s="8" t="s">
        <v>17</v>
      </c>
      <c r="N382" s="10" t="s">
        <v>18</v>
      </c>
    </row>
    <row r="383" spans="1:14" x14ac:dyDescent="0.2">
      <c r="A383" s="11" t="s">
        <v>63</v>
      </c>
      <c r="B383" s="12"/>
      <c r="C383" s="13"/>
      <c r="D383" s="14"/>
      <c r="E383" s="14"/>
      <c r="F383" s="13"/>
      <c r="G383" s="13"/>
      <c r="H383" s="13"/>
      <c r="I383" s="13"/>
      <c r="J383" s="13"/>
      <c r="K383" s="13"/>
      <c r="L383" s="13"/>
      <c r="M383" s="13"/>
      <c r="N383" s="15"/>
    </row>
    <row r="384" spans="1:14" x14ac:dyDescent="0.2">
      <c r="A384" s="16" t="s">
        <v>87</v>
      </c>
      <c r="B384" s="17"/>
      <c r="C384" s="18">
        <v>0</v>
      </c>
      <c r="D384" s="19">
        <v>1.75</v>
      </c>
      <c r="E384" s="19">
        <v>0</v>
      </c>
      <c r="F384" s="18">
        <v>606282</v>
      </c>
      <c r="G384" s="18">
        <v>0</v>
      </c>
      <c r="H384" s="18">
        <v>606282</v>
      </c>
      <c r="I384" s="18">
        <v>0</v>
      </c>
      <c r="J384" s="18">
        <v>210986</v>
      </c>
      <c r="K384" s="18">
        <v>6063</v>
      </c>
      <c r="L384" s="18">
        <v>0</v>
      </c>
      <c r="M384" s="18">
        <v>0</v>
      </c>
      <c r="N384" s="20">
        <v>817268</v>
      </c>
    </row>
    <row r="385" spans="1:14" x14ac:dyDescent="0.2">
      <c r="A385" s="16" t="s">
        <v>36</v>
      </c>
      <c r="B385" s="17"/>
      <c r="C385" s="18">
        <v>0</v>
      </c>
      <c r="D385" s="19">
        <v>-0.78</v>
      </c>
      <c r="E385" s="19">
        <v>0</v>
      </c>
      <c r="F385" s="18">
        <v>-389416</v>
      </c>
      <c r="G385" s="18">
        <v>0</v>
      </c>
      <c r="H385" s="18">
        <v>-389416</v>
      </c>
      <c r="I385" s="18">
        <v>0</v>
      </c>
      <c r="J385" s="18">
        <v>-135516</v>
      </c>
      <c r="K385" s="18">
        <v>-3894</v>
      </c>
      <c r="L385" s="18">
        <v>0</v>
      </c>
      <c r="M385" s="18">
        <v>0</v>
      </c>
      <c r="N385" s="20">
        <v>-524932</v>
      </c>
    </row>
    <row r="386" spans="1:14" x14ac:dyDescent="0.2">
      <c r="A386" s="16" t="s">
        <v>168</v>
      </c>
      <c r="B386" s="17"/>
      <c r="C386" s="18">
        <v>0</v>
      </c>
      <c r="D386" s="19">
        <v>0</v>
      </c>
      <c r="E386" s="19">
        <v>0</v>
      </c>
      <c r="F386" s="18">
        <v>0</v>
      </c>
      <c r="G386" s="18">
        <v>0</v>
      </c>
      <c r="H386" s="18">
        <v>0</v>
      </c>
      <c r="I386" s="18">
        <v>217882</v>
      </c>
      <c r="J386" s="18">
        <v>73644</v>
      </c>
      <c r="K386" s="18">
        <v>0</v>
      </c>
      <c r="L386" s="18">
        <v>0</v>
      </c>
      <c r="M386" s="18">
        <v>0</v>
      </c>
      <c r="N386" s="20">
        <v>291526</v>
      </c>
    </row>
    <row r="387" spans="1:14" x14ac:dyDescent="0.2">
      <c r="A387" s="16" t="s">
        <v>37</v>
      </c>
      <c r="B387" s="17"/>
      <c r="C387" s="18">
        <v>0</v>
      </c>
      <c r="D387" s="19">
        <v>0</v>
      </c>
      <c r="E387" s="19">
        <v>0</v>
      </c>
      <c r="F387" s="18">
        <v>0</v>
      </c>
      <c r="G387" s="18">
        <v>0</v>
      </c>
      <c r="H387" s="18">
        <v>0</v>
      </c>
      <c r="I387" s="18">
        <v>389416</v>
      </c>
      <c r="J387" s="18">
        <v>131622</v>
      </c>
      <c r="K387" s="18">
        <v>0</v>
      </c>
      <c r="L387" s="18">
        <v>0</v>
      </c>
      <c r="M387" s="18">
        <v>0</v>
      </c>
      <c r="N387" s="20">
        <v>521038</v>
      </c>
    </row>
    <row r="388" spans="1:14" x14ac:dyDescent="0.2">
      <c r="A388" s="16" t="s">
        <v>30</v>
      </c>
      <c r="B388" s="17">
        <v>7</v>
      </c>
      <c r="C388" s="18">
        <v>0</v>
      </c>
      <c r="D388" s="19">
        <v>0</v>
      </c>
      <c r="E388" s="19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50400</v>
      </c>
      <c r="N388" s="20">
        <v>50400</v>
      </c>
    </row>
    <row r="389" spans="1:14" x14ac:dyDescent="0.2">
      <c r="A389" s="16" t="s">
        <v>20</v>
      </c>
      <c r="B389" s="17">
        <v>8</v>
      </c>
      <c r="C389" s="18">
        <v>0</v>
      </c>
      <c r="D389" s="19">
        <v>0</v>
      </c>
      <c r="E389" s="19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2783000</v>
      </c>
      <c r="N389" s="20">
        <v>2783000</v>
      </c>
    </row>
    <row r="390" spans="1:14" x14ac:dyDescent="0.2">
      <c r="A390" s="16" t="s">
        <v>21</v>
      </c>
      <c r="B390" s="17">
        <v>544</v>
      </c>
      <c r="C390" s="18">
        <v>0</v>
      </c>
      <c r="D390" s="19">
        <v>0</v>
      </c>
      <c r="E390" s="19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1277862</v>
      </c>
      <c r="N390" s="20">
        <v>1277862</v>
      </c>
    </row>
    <row r="391" spans="1:14" x14ac:dyDescent="0.2">
      <c r="A391" s="16" t="s">
        <v>23</v>
      </c>
      <c r="B391" s="17"/>
      <c r="C391" s="18">
        <v>0</v>
      </c>
      <c r="D391" s="19">
        <v>0</v>
      </c>
      <c r="E391" s="19">
        <v>2.5099999999999998</v>
      </c>
      <c r="F391" s="18">
        <v>0</v>
      </c>
      <c r="G391" s="18">
        <v>1066850</v>
      </c>
      <c r="H391" s="18">
        <v>1066850</v>
      </c>
      <c r="I391" s="18">
        <v>0</v>
      </c>
      <c r="J391" s="18">
        <v>371264</v>
      </c>
      <c r="K391" s="18">
        <v>10669</v>
      </c>
      <c r="L391" s="18">
        <v>0</v>
      </c>
      <c r="M391" s="18">
        <v>0</v>
      </c>
      <c r="N391" s="20">
        <v>1438114</v>
      </c>
    </row>
    <row r="392" spans="1:14" x14ac:dyDescent="0.2">
      <c r="A392" s="16" t="s">
        <v>64</v>
      </c>
      <c r="B392" s="17"/>
      <c r="C392" s="18">
        <v>0</v>
      </c>
      <c r="D392" s="19">
        <v>23.023800000000001</v>
      </c>
      <c r="E392" s="19">
        <v>4.5304000000000002</v>
      </c>
      <c r="F392" s="18">
        <v>15045193</v>
      </c>
      <c r="G392" s="18">
        <v>1445733</v>
      </c>
      <c r="H392" s="18">
        <v>16490926</v>
      </c>
      <c r="I392" s="18">
        <v>0</v>
      </c>
      <c r="J392" s="18">
        <v>5738842</v>
      </c>
      <c r="K392" s="18">
        <v>164909</v>
      </c>
      <c r="L392" s="18">
        <v>1629904</v>
      </c>
      <c r="M392" s="18">
        <v>0</v>
      </c>
      <c r="N392" s="20">
        <v>23859672</v>
      </c>
    </row>
    <row r="393" spans="1:14" x14ac:dyDescent="0.2">
      <c r="A393" s="11" t="s">
        <v>24</v>
      </c>
      <c r="B393" s="12"/>
      <c r="C393" s="13">
        <f>SUM(C384:C392)</f>
        <v>0</v>
      </c>
      <c r="D393" s="14">
        <f>SUM(D384:D392)</f>
        <v>23.9938</v>
      </c>
      <c r="E393" s="14">
        <f>SUM(E384:E392)</f>
        <v>7.0404</v>
      </c>
      <c r="F393" s="13">
        <f>SUM(F384:F392)</f>
        <v>15262059</v>
      </c>
      <c r="G393" s="13">
        <f>SUM(G384:G392)</f>
        <v>2512583</v>
      </c>
      <c r="H393" s="13">
        <f>SUM(H384:H392)</f>
        <v>17774642</v>
      </c>
      <c r="I393" s="13">
        <f>SUM(I384:I392)</f>
        <v>607298</v>
      </c>
      <c r="J393" s="13">
        <f>SUM(J384:J392)</f>
        <v>6390842</v>
      </c>
      <c r="K393" s="13">
        <f>SUM(K384:K392)</f>
        <v>177747</v>
      </c>
      <c r="L393" s="13">
        <f>SUM(L384:L392)</f>
        <v>1629904</v>
      </c>
      <c r="M393" s="13">
        <f>SUM(M384:M392)</f>
        <v>4111262</v>
      </c>
      <c r="N393" s="15">
        <f>SUM(N384:N392)</f>
        <v>30513948</v>
      </c>
    </row>
    <row r="394" spans="1:14" x14ac:dyDescent="0.2">
      <c r="A394" s="11" t="s">
        <v>25</v>
      </c>
      <c r="B394" s="12"/>
      <c r="C394" s="13"/>
      <c r="D394" s="14"/>
      <c r="E394" s="14"/>
      <c r="F394" s="13"/>
      <c r="G394" s="13"/>
      <c r="H394" s="13"/>
      <c r="I394" s="13"/>
      <c r="J394" s="13"/>
      <c r="K394" s="13"/>
      <c r="L394" s="13"/>
      <c r="M394" s="13"/>
      <c r="N394" s="15"/>
    </row>
    <row r="395" spans="1:14" x14ac:dyDescent="0.2">
      <c r="A395" s="16" t="s">
        <v>49</v>
      </c>
      <c r="B395" s="17"/>
      <c r="C395" s="18">
        <v>38</v>
      </c>
      <c r="D395" s="19">
        <v>0</v>
      </c>
      <c r="E395" s="19">
        <v>1.387</v>
      </c>
      <c r="F395" s="18">
        <v>0</v>
      </c>
      <c r="G395" s="18">
        <v>426403</v>
      </c>
      <c r="H395" s="18">
        <v>426403</v>
      </c>
      <c r="I395" s="18">
        <v>0</v>
      </c>
      <c r="J395" s="18">
        <v>148388</v>
      </c>
      <c r="K395" s="18">
        <v>4264</v>
      </c>
      <c r="L395" s="18">
        <v>3800</v>
      </c>
      <c r="M395" s="18">
        <v>0</v>
      </c>
      <c r="N395" s="20">
        <v>578591</v>
      </c>
    </row>
    <row r="396" spans="1:14" x14ac:dyDescent="0.2">
      <c r="A396" s="16" t="s">
        <v>176</v>
      </c>
      <c r="B396" s="17"/>
      <c r="C396" s="18">
        <v>54</v>
      </c>
      <c r="D396" s="19">
        <v>0</v>
      </c>
      <c r="E396" s="19">
        <v>1.2593000000000001</v>
      </c>
      <c r="F396" s="18">
        <v>0</v>
      </c>
      <c r="G396" s="18">
        <v>387144</v>
      </c>
      <c r="H396" s="18">
        <v>387144</v>
      </c>
      <c r="I396" s="18">
        <v>0</v>
      </c>
      <c r="J396" s="18">
        <v>134726</v>
      </c>
      <c r="K396" s="18">
        <v>3871</v>
      </c>
      <c r="L396" s="18">
        <v>3294</v>
      </c>
      <c r="M396" s="18">
        <v>0</v>
      </c>
      <c r="N396" s="20">
        <v>525164</v>
      </c>
    </row>
    <row r="397" spans="1:14" x14ac:dyDescent="0.2">
      <c r="A397" s="11" t="s">
        <v>24</v>
      </c>
      <c r="B397" s="12"/>
      <c r="C397" s="13">
        <f>SUM(C395:C396)</f>
        <v>92</v>
      </c>
      <c r="D397" s="14">
        <f>SUM(D395:D396)</f>
        <v>0</v>
      </c>
      <c r="E397" s="14">
        <f>SUM(E395:E396)</f>
        <v>2.6463000000000001</v>
      </c>
      <c r="F397" s="13">
        <f>SUM(F395:F396)</f>
        <v>0</v>
      </c>
      <c r="G397" s="13">
        <f>SUM(G395:G396)</f>
        <v>813547</v>
      </c>
      <c r="H397" s="13">
        <f>SUM(H395:H396)</f>
        <v>813547</v>
      </c>
      <c r="I397" s="13">
        <f>SUM(I395:I396)</f>
        <v>0</v>
      </c>
      <c r="J397" s="13">
        <f>SUM(J395:J396)</f>
        <v>283114</v>
      </c>
      <c r="K397" s="13">
        <f>SUM(K395:K396)</f>
        <v>8135</v>
      </c>
      <c r="L397" s="13">
        <f>SUM(L395:L396)</f>
        <v>7094</v>
      </c>
      <c r="M397" s="13">
        <f>SUM(M395:M396)</f>
        <v>0</v>
      </c>
      <c r="N397" s="15">
        <f>SUM(N395:N396)</f>
        <v>1103755</v>
      </c>
    </row>
    <row r="398" spans="1:14" x14ac:dyDescent="0.2">
      <c r="A398" s="11" t="s">
        <v>157</v>
      </c>
      <c r="B398" s="12"/>
      <c r="C398" s="13"/>
      <c r="D398" s="14"/>
      <c r="E398" s="14"/>
      <c r="F398" s="13"/>
      <c r="G398" s="13"/>
      <c r="H398" s="13"/>
      <c r="I398" s="13"/>
      <c r="J398" s="13"/>
      <c r="K398" s="13"/>
      <c r="L398" s="13"/>
      <c r="M398" s="13"/>
      <c r="N398" s="15"/>
    </row>
    <row r="399" spans="1:14" x14ac:dyDescent="0.2">
      <c r="A399" s="16" t="s">
        <v>158</v>
      </c>
      <c r="B399" s="17"/>
      <c r="C399" s="18">
        <v>21</v>
      </c>
      <c r="D399" s="19">
        <v>3.4483000000000001</v>
      </c>
      <c r="E399" s="19">
        <v>2.1671999999999998</v>
      </c>
      <c r="F399" s="18">
        <v>1830261</v>
      </c>
      <c r="G399" s="18">
        <v>679521</v>
      </c>
      <c r="H399" s="18">
        <v>2509782</v>
      </c>
      <c r="I399" s="18">
        <v>0</v>
      </c>
      <c r="J399" s="18">
        <v>873404</v>
      </c>
      <c r="K399" s="18">
        <v>25098</v>
      </c>
      <c r="L399" s="18">
        <v>17220</v>
      </c>
      <c r="M399" s="18">
        <v>0</v>
      </c>
      <c r="N399" s="20">
        <v>3400406</v>
      </c>
    </row>
    <row r="400" spans="1:14" x14ac:dyDescent="0.2">
      <c r="A400" s="11" t="s">
        <v>24</v>
      </c>
      <c r="B400" s="12"/>
      <c r="C400" s="13">
        <f>SUM(C399:C399)</f>
        <v>21</v>
      </c>
      <c r="D400" s="14">
        <f>SUM(D399:D399)</f>
        <v>3.4483000000000001</v>
      </c>
      <c r="E400" s="14">
        <f>SUM(E399:E399)</f>
        <v>2.1671999999999998</v>
      </c>
      <c r="F400" s="13">
        <f>SUM(F399:F399)</f>
        <v>1830261</v>
      </c>
      <c r="G400" s="13">
        <f>SUM(G399:G399)</f>
        <v>679521</v>
      </c>
      <c r="H400" s="13">
        <f>SUM(H399:H399)</f>
        <v>2509782</v>
      </c>
      <c r="I400" s="13">
        <f>SUM(I399:I399)</f>
        <v>0</v>
      </c>
      <c r="J400" s="13">
        <f>SUM(J399:J399)</f>
        <v>873404</v>
      </c>
      <c r="K400" s="13">
        <f>SUM(K399:K399)</f>
        <v>25098</v>
      </c>
      <c r="L400" s="13">
        <f>SUM(L399:L399)</f>
        <v>17220</v>
      </c>
      <c r="M400" s="13">
        <f>SUM(M399:M399)</f>
        <v>0</v>
      </c>
      <c r="N400" s="15">
        <f>SUM(N399:N399)</f>
        <v>3400406</v>
      </c>
    </row>
    <row r="401" spans="1:14" x14ac:dyDescent="0.2">
      <c r="A401" s="11" t="s">
        <v>179</v>
      </c>
      <c r="B401" s="12"/>
      <c r="C401" s="13"/>
      <c r="D401" s="14"/>
      <c r="E401" s="14"/>
      <c r="F401" s="13"/>
      <c r="G401" s="13"/>
      <c r="H401" s="13"/>
      <c r="I401" s="13"/>
      <c r="J401" s="13"/>
      <c r="K401" s="13"/>
      <c r="L401" s="13"/>
      <c r="M401" s="13"/>
      <c r="N401" s="15"/>
    </row>
    <row r="402" spans="1:14" x14ac:dyDescent="0.2">
      <c r="A402" s="16" t="s">
        <v>456</v>
      </c>
      <c r="B402" s="17"/>
      <c r="C402" s="18">
        <v>17</v>
      </c>
      <c r="D402" s="19">
        <v>1.7</v>
      </c>
      <c r="E402" s="19">
        <v>0.55740000000000001</v>
      </c>
      <c r="F402" s="18">
        <v>926588</v>
      </c>
      <c r="G402" s="18">
        <v>161361</v>
      </c>
      <c r="H402" s="18">
        <v>1087949</v>
      </c>
      <c r="I402" s="18">
        <v>0</v>
      </c>
      <c r="J402" s="18">
        <v>378605</v>
      </c>
      <c r="K402" s="18">
        <v>10879</v>
      </c>
      <c r="L402" s="18">
        <v>8041</v>
      </c>
      <c r="M402" s="18">
        <v>0</v>
      </c>
      <c r="N402" s="20">
        <v>1474595</v>
      </c>
    </row>
    <row r="403" spans="1:14" x14ac:dyDescent="0.2">
      <c r="A403" s="11" t="s">
        <v>24</v>
      </c>
      <c r="B403" s="12"/>
      <c r="C403" s="13">
        <f>SUM(C402:C402)</f>
        <v>17</v>
      </c>
      <c r="D403" s="14">
        <f>SUM(D402:D402)</f>
        <v>1.7</v>
      </c>
      <c r="E403" s="14">
        <f>SUM(E402:E402)</f>
        <v>0.55740000000000001</v>
      </c>
      <c r="F403" s="13">
        <f>SUM(F402:F402)</f>
        <v>926588</v>
      </c>
      <c r="G403" s="13">
        <f>SUM(G402:G402)</f>
        <v>161361</v>
      </c>
      <c r="H403" s="13">
        <f>SUM(H402:H402)</f>
        <v>1087949</v>
      </c>
      <c r="I403" s="13">
        <f>SUM(I402:I402)</f>
        <v>0</v>
      </c>
      <c r="J403" s="13">
        <f>SUM(J402:J402)</f>
        <v>378605</v>
      </c>
      <c r="K403" s="13">
        <f>SUM(K402:K402)</f>
        <v>10879</v>
      </c>
      <c r="L403" s="13">
        <f>SUM(L402:L402)</f>
        <v>8041</v>
      </c>
      <c r="M403" s="13">
        <f>SUM(M402:M402)</f>
        <v>0</v>
      </c>
      <c r="N403" s="15">
        <f>SUM(N402:N402)</f>
        <v>1474595</v>
      </c>
    </row>
    <row r="404" spans="1:14" x14ac:dyDescent="0.2">
      <c r="A404" s="6" t="s">
        <v>457</v>
      </c>
      <c r="B404" s="7"/>
      <c r="C404" s="8">
        <f>C393+C397+C400+C403</f>
        <v>130</v>
      </c>
      <c r="D404" s="9">
        <f>D393+D397+D400+D403</f>
        <v>29.142099999999999</v>
      </c>
      <c r="E404" s="9">
        <f>E393+E397+E400+E403</f>
        <v>12.411299999999999</v>
      </c>
      <c r="F404" s="8">
        <f>F393+F397+F400+F403</f>
        <v>18018908</v>
      </c>
      <c r="G404" s="8">
        <f>G393+G397+G400+G403</f>
        <v>4167012</v>
      </c>
      <c r="H404" s="8">
        <f>H393+H397+H400+H403</f>
        <v>22185920</v>
      </c>
      <c r="I404" s="8">
        <f>I393+I397+I400+I403</f>
        <v>607298</v>
      </c>
      <c r="J404" s="8">
        <f>J393+J397+J400+J403</f>
        <v>7925965</v>
      </c>
      <c r="K404" s="8">
        <f>K393+K397+K400+K403</f>
        <v>221859</v>
      </c>
      <c r="L404" s="8">
        <f>L393+L397+L400+L403</f>
        <v>1662259</v>
      </c>
      <c r="M404" s="8">
        <f>M393+M397+M400+M403</f>
        <v>4111262</v>
      </c>
      <c r="N404" s="10">
        <f>N393+N397+N400+N403</f>
        <v>36492704</v>
      </c>
    </row>
    <row r="405" spans="1:14" x14ac:dyDescent="0.2">
      <c r="A405" s="16"/>
      <c r="B405" s="17"/>
      <c r="C405" s="18"/>
      <c r="D405" s="19"/>
      <c r="E405" s="19"/>
      <c r="F405" s="18"/>
      <c r="G405" s="18"/>
      <c r="H405" s="18"/>
      <c r="I405" s="18"/>
      <c r="J405" s="18"/>
      <c r="K405" s="18"/>
      <c r="L405" s="18"/>
      <c r="M405" s="18"/>
      <c r="N405" s="20"/>
    </row>
    <row r="406" spans="1:14" x14ac:dyDescent="0.2">
      <c r="A406" s="6" t="s">
        <v>458</v>
      </c>
      <c r="B406" s="7"/>
      <c r="C406" s="8"/>
      <c r="D406" s="9"/>
      <c r="E406" s="9"/>
      <c r="F406" s="8"/>
      <c r="G406" s="8"/>
      <c r="H406" s="8"/>
      <c r="I406" s="8"/>
      <c r="J406" s="8"/>
      <c r="K406" s="8"/>
      <c r="L406" s="8"/>
      <c r="M406" s="8"/>
      <c r="N406" s="10"/>
    </row>
    <row r="407" spans="1:14" x14ac:dyDescent="0.2">
      <c r="A407" s="6" t="s">
        <v>459</v>
      </c>
      <c r="B407" s="7" t="s">
        <v>6</v>
      </c>
      <c r="C407" s="8" t="s">
        <v>7</v>
      </c>
      <c r="D407" s="9" t="s">
        <v>8</v>
      </c>
      <c r="E407" s="9" t="s">
        <v>9</v>
      </c>
      <c r="F407" s="8" t="s">
        <v>10</v>
      </c>
      <c r="G407" s="8" t="s">
        <v>11</v>
      </c>
      <c r="H407" s="8" t="s">
        <v>12</v>
      </c>
      <c r="I407" s="8" t="s">
        <v>13</v>
      </c>
      <c r="J407" s="8" t="s">
        <v>14</v>
      </c>
      <c r="K407" s="8" t="s">
        <v>15</v>
      </c>
      <c r="L407" s="8" t="s">
        <v>16</v>
      </c>
      <c r="M407" s="8" t="s">
        <v>17</v>
      </c>
      <c r="N407" s="10" t="s">
        <v>18</v>
      </c>
    </row>
    <row r="408" spans="1:14" x14ac:dyDescent="0.2">
      <c r="A408" s="11" t="s">
        <v>63</v>
      </c>
      <c r="B408" s="12"/>
      <c r="C408" s="13"/>
      <c r="D408" s="14"/>
      <c r="E408" s="14"/>
      <c r="F408" s="13"/>
      <c r="G408" s="13"/>
      <c r="H408" s="13"/>
      <c r="I408" s="13"/>
      <c r="J408" s="13"/>
      <c r="K408" s="13"/>
      <c r="L408" s="13"/>
      <c r="M408" s="13"/>
      <c r="N408" s="15"/>
    </row>
    <row r="409" spans="1:14" x14ac:dyDescent="0.2">
      <c r="A409" s="16" t="s">
        <v>30</v>
      </c>
      <c r="B409" s="17">
        <v>7</v>
      </c>
      <c r="C409" s="18">
        <v>0</v>
      </c>
      <c r="D409" s="19">
        <v>0</v>
      </c>
      <c r="E409" s="19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1943152</v>
      </c>
      <c r="N409" s="20">
        <v>1943152</v>
      </c>
    </row>
    <row r="410" spans="1:14" x14ac:dyDescent="0.2">
      <c r="A410" s="16" t="s">
        <v>20</v>
      </c>
      <c r="B410" s="17">
        <v>8</v>
      </c>
      <c r="C410" s="18">
        <v>0</v>
      </c>
      <c r="D410" s="19">
        <v>0</v>
      </c>
      <c r="E410" s="19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2676998</v>
      </c>
      <c r="N410" s="20">
        <v>2676998</v>
      </c>
    </row>
    <row r="411" spans="1:14" x14ac:dyDescent="0.2">
      <c r="A411" s="16" t="s">
        <v>21</v>
      </c>
      <c r="B411" s="17">
        <v>544</v>
      </c>
      <c r="C411" s="18">
        <v>0</v>
      </c>
      <c r="D411" s="19">
        <v>0</v>
      </c>
      <c r="E411" s="19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2883684</v>
      </c>
      <c r="N411" s="20">
        <v>2883684</v>
      </c>
    </row>
    <row r="412" spans="1:14" x14ac:dyDescent="0.2">
      <c r="A412" s="16" t="s">
        <v>23</v>
      </c>
      <c r="B412" s="17"/>
      <c r="C412" s="18">
        <v>0</v>
      </c>
      <c r="D412" s="19">
        <v>0</v>
      </c>
      <c r="E412" s="19">
        <v>3.04</v>
      </c>
      <c r="F412" s="18">
        <v>0</v>
      </c>
      <c r="G412" s="18">
        <v>1292122</v>
      </c>
      <c r="H412" s="18">
        <v>1292122</v>
      </c>
      <c r="I412" s="18">
        <v>0</v>
      </c>
      <c r="J412" s="18">
        <v>449658</v>
      </c>
      <c r="K412" s="18">
        <v>12921</v>
      </c>
      <c r="L412" s="18">
        <v>0</v>
      </c>
      <c r="M412" s="18">
        <v>0</v>
      </c>
      <c r="N412" s="20">
        <v>1741780</v>
      </c>
    </row>
    <row r="413" spans="1:14" x14ac:dyDescent="0.2">
      <c r="A413" s="16" t="s">
        <v>64</v>
      </c>
      <c r="B413" s="17"/>
      <c r="C413" s="18">
        <v>0</v>
      </c>
      <c r="D413" s="19">
        <v>38.939</v>
      </c>
      <c r="E413" s="19">
        <v>6.83</v>
      </c>
      <c r="F413" s="18">
        <v>25487482</v>
      </c>
      <c r="G413" s="18">
        <v>2179564</v>
      </c>
      <c r="H413" s="18">
        <v>27667046</v>
      </c>
      <c r="I413" s="18">
        <v>0</v>
      </c>
      <c r="J413" s="18">
        <v>9628133</v>
      </c>
      <c r="K413" s="18">
        <v>276671</v>
      </c>
      <c r="L413" s="18">
        <v>284970</v>
      </c>
      <c r="M413" s="18">
        <v>0</v>
      </c>
      <c r="N413" s="20">
        <v>37580149</v>
      </c>
    </row>
    <row r="414" spans="1:14" x14ac:dyDescent="0.2">
      <c r="A414" s="16" t="s">
        <v>83</v>
      </c>
      <c r="B414" s="17"/>
      <c r="C414" s="18">
        <v>0</v>
      </c>
      <c r="D414" s="19">
        <v>0</v>
      </c>
      <c r="E414" s="19">
        <v>0</v>
      </c>
      <c r="F414" s="18">
        <v>72000</v>
      </c>
      <c r="G414" s="18">
        <v>0</v>
      </c>
      <c r="H414" s="18">
        <v>72000</v>
      </c>
      <c r="I414" s="18">
        <v>0</v>
      </c>
      <c r="J414" s="18">
        <v>25056</v>
      </c>
      <c r="K414" s="18">
        <v>720</v>
      </c>
      <c r="L414" s="18">
        <v>13500</v>
      </c>
      <c r="M414" s="18">
        <v>0</v>
      </c>
      <c r="N414" s="20">
        <v>110556</v>
      </c>
    </row>
    <row r="415" spans="1:14" x14ac:dyDescent="0.2">
      <c r="A415" s="11" t="s">
        <v>24</v>
      </c>
      <c r="B415" s="12"/>
      <c r="C415" s="13">
        <f>SUM(C409:C414)</f>
        <v>0</v>
      </c>
      <c r="D415" s="14">
        <f>SUM(D409:D414)</f>
        <v>38.939</v>
      </c>
      <c r="E415" s="14">
        <f>SUM(E409:E414)</f>
        <v>9.870000000000001</v>
      </c>
      <c r="F415" s="13">
        <f>SUM(F409:F414)</f>
        <v>25559482</v>
      </c>
      <c r="G415" s="13">
        <f>SUM(G409:G414)</f>
        <v>3471686</v>
      </c>
      <c r="H415" s="13">
        <f>SUM(H409:H414)</f>
        <v>29031168</v>
      </c>
      <c r="I415" s="13">
        <f>SUM(I409:I414)</f>
        <v>0</v>
      </c>
      <c r="J415" s="13">
        <f>SUM(J409:J414)</f>
        <v>10102847</v>
      </c>
      <c r="K415" s="13">
        <f>SUM(K409:K414)</f>
        <v>290312</v>
      </c>
      <c r="L415" s="13">
        <f>SUM(L409:L414)</f>
        <v>298470</v>
      </c>
      <c r="M415" s="13">
        <f>SUM(M409:M414)</f>
        <v>7503834</v>
      </c>
      <c r="N415" s="15">
        <f>SUM(N409:N414)</f>
        <v>46936319</v>
      </c>
    </row>
    <row r="416" spans="1:14" x14ac:dyDescent="0.2">
      <c r="A416" s="11" t="s">
        <v>179</v>
      </c>
      <c r="B416" s="12"/>
      <c r="C416" s="13"/>
      <c r="D416" s="14"/>
      <c r="E416" s="14"/>
      <c r="F416" s="13"/>
      <c r="G416" s="13"/>
      <c r="H416" s="13"/>
      <c r="I416" s="13"/>
      <c r="J416" s="13"/>
      <c r="K416" s="13"/>
      <c r="L416" s="13"/>
      <c r="M416" s="13"/>
      <c r="N416" s="15"/>
    </row>
    <row r="417" spans="1:14" x14ac:dyDescent="0.2">
      <c r="A417" s="16" t="s">
        <v>456</v>
      </c>
      <c r="B417" s="17"/>
      <c r="C417" s="18">
        <v>26</v>
      </c>
      <c r="D417" s="19">
        <v>2.6</v>
      </c>
      <c r="E417" s="19">
        <v>0.85250000000000004</v>
      </c>
      <c r="F417" s="18">
        <v>1417135</v>
      </c>
      <c r="G417" s="18">
        <v>246789</v>
      </c>
      <c r="H417" s="18">
        <v>1663924</v>
      </c>
      <c r="I417" s="18">
        <v>0</v>
      </c>
      <c r="J417" s="18">
        <v>579045</v>
      </c>
      <c r="K417" s="18">
        <v>16639</v>
      </c>
      <c r="L417" s="18">
        <v>12298</v>
      </c>
      <c r="M417" s="18">
        <v>0</v>
      </c>
      <c r="N417" s="20">
        <v>2255267</v>
      </c>
    </row>
    <row r="418" spans="1:14" x14ac:dyDescent="0.2">
      <c r="A418" s="16" t="s">
        <v>180</v>
      </c>
      <c r="B418" s="17"/>
      <c r="C418" s="18">
        <v>39</v>
      </c>
      <c r="D418" s="19">
        <v>3.4573999999999998</v>
      </c>
      <c r="E418" s="19">
        <v>1.2786999999999999</v>
      </c>
      <c r="F418" s="18">
        <v>1884463</v>
      </c>
      <c r="G418" s="18">
        <v>370168</v>
      </c>
      <c r="H418" s="18">
        <v>2254631</v>
      </c>
      <c r="I418" s="18">
        <v>0</v>
      </c>
      <c r="J418" s="18">
        <v>784611</v>
      </c>
      <c r="K418" s="18">
        <v>22546</v>
      </c>
      <c r="L418" s="18">
        <v>18447</v>
      </c>
      <c r="M418" s="18">
        <v>0</v>
      </c>
      <c r="N418" s="20">
        <v>3057689</v>
      </c>
    </row>
    <row r="419" spans="1:14" x14ac:dyDescent="0.2">
      <c r="A419" s="11" t="s">
        <v>24</v>
      </c>
      <c r="B419" s="12"/>
      <c r="C419" s="13">
        <f>SUM(C417:C418)</f>
        <v>65</v>
      </c>
      <c r="D419" s="14">
        <f>SUM(D417:D418)</f>
        <v>6.0573999999999995</v>
      </c>
      <c r="E419" s="14">
        <f>SUM(E417:E418)</f>
        <v>2.1311999999999998</v>
      </c>
      <c r="F419" s="13">
        <f>SUM(F417:F418)</f>
        <v>3301598</v>
      </c>
      <c r="G419" s="13">
        <f>SUM(G417:G418)</f>
        <v>616957</v>
      </c>
      <c r="H419" s="13">
        <f>SUM(H417:H418)</f>
        <v>3918555</v>
      </c>
      <c r="I419" s="13">
        <f>SUM(I417:I418)</f>
        <v>0</v>
      </c>
      <c r="J419" s="13">
        <f>SUM(J417:J418)</f>
        <v>1363656</v>
      </c>
      <c r="K419" s="13">
        <f>SUM(K417:K418)</f>
        <v>39185</v>
      </c>
      <c r="L419" s="13">
        <f>SUM(L417:L418)</f>
        <v>30745</v>
      </c>
      <c r="M419" s="13">
        <f>SUM(M417:M418)</f>
        <v>0</v>
      </c>
      <c r="N419" s="15">
        <f>SUM(N417:N418)</f>
        <v>5312956</v>
      </c>
    </row>
    <row r="420" spans="1:14" x14ac:dyDescent="0.2">
      <c r="A420" s="6" t="s">
        <v>460</v>
      </c>
      <c r="B420" s="7"/>
      <c r="C420" s="8">
        <f>C415+C419</f>
        <v>65</v>
      </c>
      <c r="D420" s="9">
        <f>D415+D419</f>
        <v>44.996400000000001</v>
      </c>
      <c r="E420" s="9">
        <f>E415+E419</f>
        <v>12.001200000000001</v>
      </c>
      <c r="F420" s="8">
        <f>F415+F419</f>
        <v>28861080</v>
      </c>
      <c r="G420" s="8">
        <f>G415+G419</f>
        <v>4088643</v>
      </c>
      <c r="H420" s="8">
        <f>H415+H419</f>
        <v>32949723</v>
      </c>
      <c r="I420" s="8">
        <f>I415+I419</f>
        <v>0</v>
      </c>
      <c r="J420" s="8">
        <f>J415+J419</f>
        <v>11466503</v>
      </c>
      <c r="K420" s="8">
        <f>K415+K419</f>
        <v>329497</v>
      </c>
      <c r="L420" s="8">
        <f>L415+L419</f>
        <v>329215</v>
      </c>
      <c r="M420" s="8">
        <f>M415+M419</f>
        <v>7503834</v>
      </c>
      <c r="N420" s="10">
        <f>N415+N419</f>
        <v>52249275</v>
      </c>
    </row>
    <row r="421" spans="1:14" x14ac:dyDescent="0.2">
      <c r="A421" s="16"/>
      <c r="B421" s="17"/>
      <c r="C421" s="18"/>
      <c r="D421" s="19"/>
      <c r="E421" s="19"/>
      <c r="F421" s="18"/>
      <c r="G421" s="18"/>
      <c r="H421" s="18"/>
      <c r="I421" s="18"/>
      <c r="J421" s="18"/>
      <c r="K421" s="18"/>
      <c r="L421" s="18"/>
      <c r="M421" s="18"/>
      <c r="N421" s="20"/>
    </row>
    <row r="422" spans="1:14" x14ac:dyDescent="0.2">
      <c r="A422" s="6" t="s">
        <v>461</v>
      </c>
      <c r="B422" s="7"/>
      <c r="C422" s="8"/>
      <c r="D422" s="9"/>
      <c r="E422" s="9"/>
      <c r="F422" s="8"/>
      <c r="G422" s="8"/>
      <c r="H422" s="8"/>
      <c r="I422" s="8"/>
      <c r="J422" s="8"/>
      <c r="K422" s="8"/>
      <c r="L422" s="8"/>
      <c r="M422" s="8"/>
      <c r="N422" s="10"/>
    </row>
    <row r="423" spans="1:14" x14ac:dyDescent="0.2">
      <c r="A423" s="6" t="s">
        <v>462</v>
      </c>
      <c r="B423" s="7" t="s">
        <v>6</v>
      </c>
      <c r="C423" s="8" t="s">
        <v>7</v>
      </c>
      <c r="D423" s="9" t="s">
        <v>8</v>
      </c>
      <c r="E423" s="9" t="s">
        <v>9</v>
      </c>
      <c r="F423" s="8" t="s">
        <v>10</v>
      </c>
      <c r="G423" s="8" t="s">
        <v>11</v>
      </c>
      <c r="H423" s="8" t="s">
        <v>12</v>
      </c>
      <c r="I423" s="8" t="s">
        <v>13</v>
      </c>
      <c r="J423" s="8" t="s">
        <v>14</v>
      </c>
      <c r="K423" s="8" t="s">
        <v>15</v>
      </c>
      <c r="L423" s="8" t="s">
        <v>16</v>
      </c>
      <c r="M423" s="8" t="s">
        <v>17</v>
      </c>
      <c r="N423" s="10" t="s">
        <v>18</v>
      </c>
    </row>
    <row r="424" spans="1:14" x14ac:dyDescent="0.2">
      <c r="A424" s="11" t="s">
        <v>63</v>
      </c>
      <c r="B424" s="12"/>
      <c r="C424" s="13"/>
      <c r="D424" s="14"/>
      <c r="E424" s="14"/>
      <c r="F424" s="13"/>
      <c r="G424" s="13"/>
      <c r="H424" s="13"/>
      <c r="I424" s="13"/>
      <c r="J424" s="13"/>
      <c r="K424" s="13"/>
      <c r="L424" s="13"/>
      <c r="M424" s="13"/>
      <c r="N424" s="15"/>
    </row>
    <row r="425" spans="1:14" x14ac:dyDescent="0.2">
      <c r="A425" s="16" t="s">
        <v>87</v>
      </c>
      <c r="B425" s="17"/>
      <c r="C425" s="18">
        <v>0</v>
      </c>
      <c r="D425" s="19">
        <v>1</v>
      </c>
      <c r="E425" s="19">
        <v>0</v>
      </c>
      <c r="F425" s="18">
        <v>346447</v>
      </c>
      <c r="G425" s="18">
        <v>0</v>
      </c>
      <c r="H425" s="18">
        <v>346447</v>
      </c>
      <c r="I425" s="18">
        <v>0</v>
      </c>
      <c r="J425" s="18">
        <v>120563</v>
      </c>
      <c r="K425" s="18">
        <v>3464</v>
      </c>
      <c r="L425" s="18">
        <v>0</v>
      </c>
      <c r="M425" s="18">
        <v>0</v>
      </c>
      <c r="N425" s="20">
        <v>467010</v>
      </c>
    </row>
    <row r="426" spans="1:14" x14ac:dyDescent="0.2">
      <c r="A426" s="16" t="s">
        <v>36</v>
      </c>
      <c r="B426" s="17"/>
      <c r="C426" s="18">
        <v>0</v>
      </c>
      <c r="D426" s="19">
        <v>-0.84</v>
      </c>
      <c r="E426" s="19">
        <v>0</v>
      </c>
      <c r="F426" s="18">
        <v>-432600</v>
      </c>
      <c r="G426" s="18">
        <v>0</v>
      </c>
      <c r="H426" s="18">
        <v>-432600</v>
      </c>
      <c r="I426" s="18">
        <v>0</v>
      </c>
      <c r="J426" s="18">
        <v>-150545</v>
      </c>
      <c r="K426" s="18">
        <v>-4326</v>
      </c>
      <c r="L426" s="18">
        <v>0</v>
      </c>
      <c r="M426" s="18">
        <v>0</v>
      </c>
      <c r="N426" s="20">
        <v>-583145</v>
      </c>
    </row>
    <row r="427" spans="1:14" x14ac:dyDescent="0.2">
      <c r="A427" s="16" t="s">
        <v>37</v>
      </c>
      <c r="B427" s="17"/>
      <c r="C427" s="18">
        <v>0</v>
      </c>
      <c r="D427" s="19">
        <v>0</v>
      </c>
      <c r="E427" s="19">
        <v>0</v>
      </c>
      <c r="F427" s="18">
        <v>0</v>
      </c>
      <c r="G427" s="18">
        <v>0</v>
      </c>
      <c r="H427" s="18">
        <v>0</v>
      </c>
      <c r="I427" s="18">
        <v>432600</v>
      </c>
      <c r="J427" s="18">
        <v>146219</v>
      </c>
      <c r="K427" s="18">
        <v>0</v>
      </c>
      <c r="L427" s="18">
        <v>0</v>
      </c>
      <c r="M427" s="18">
        <v>0</v>
      </c>
      <c r="N427" s="20">
        <v>578819</v>
      </c>
    </row>
    <row r="428" spans="1:14" x14ac:dyDescent="0.2">
      <c r="A428" s="16" t="s">
        <v>20</v>
      </c>
      <c r="B428" s="17">
        <v>8</v>
      </c>
      <c r="C428" s="18">
        <v>0</v>
      </c>
      <c r="D428" s="19">
        <v>0</v>
      </c>
      <c r="E428" s="19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4915000</v>
      </c>
      <c r="N428" s="20">
        <v>4915000</v>
      </c>
    </row>
    <row r="429" spans="1:14" x14ac:dyDescent="0.2">
      <c r="A429" s="16" t="s">
        <v>21</v>
      </c>
      <c r="B429" s="17">
        <v>544</v>
      </c>
      <c r="C429" s="18">
        <v>0</v>
      </c>
      <c r="D429" s="19">
        <v>0</v>
      </c>
      <c r="E429" s="19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4266290</v>
      </c>
      <c r="N429" s="20">
        <v>4266290</v>
      </c>
    </row>
    <row r="430" spans="1:14" x14ac:dyDescent="0.2">
      <c r="A430" s="16" t="s">
        <v>23</v>
      </c>
      <c r="B430" s="17"/>
      <c r="C430" s="18">
        <v>0</v>
      </c>
      <c r="D430" s="19">
        <v>0</v>
      </c>
      <c r="E430" s="19">
        <v>3.62</v>
      </c>
      <c r="F430" s="18">
        <v>0</v>
      </c>
      <c r="G430" s="18">
        <v>1538645</v>
      </c>
      <c r="H430" s="18">
        <v>1538645</v>
      </c>
      <c r="I430" s="18">
        <v>0</v>
      </c>
      <c r="J430" s="18">
        <v>535448</v>
      </c>
      <c r="K430" s="18">
        <v>15386</v>
      </c>
      <c r="L430" s="18">
        <v>0</v>
      </c>
      <c r="M430" s="18">
        <v>0</v>
      </c>
      <c r="N430" s="20">
        <v>2074093</v>
      </c>
    </row>
    <row r="431" spans="1:14" x14ac:dyDescent="0.2">
      <c r="A431" s="16" t="s">
        <v>64</v>
      </c>
      <c r="B431" s="17"/>
      <c r="C431" s="18">
        <v>0</v>
      </c>
      <c r="D431" s="19">
        <v>52.055</v>
      </c>
      <c r="E431" s="19">
        <v>9.3017000000000003</v>
      </c>
      <c r="F431" s="18">
        <v>35771043</v>
      </c>
      <c r="G431" s="18">
        <v>2968336</v>
      </c>
      <c r="H431" s="18">
        <v>38739379</v>
      </c>
      <c r="I431" s="18">
        <v>0</v>
      </c>
      <c r="J431" s="18">
        <v>13481304</v>
      </c>
      <c r="K431" s="18">
        <v>387394</v>
      </c>
      <c r="L431" s="18">
        <v>2533626</v>
      </c>
      <c r="M431" s="18">
        <v>0</v>
      </c>
      <c r="N431" s="20">
        <v>54754309</v>
      </c>
    </row>
    <row r="432" spans="1:14" x14ac:dyDescent="0.2">
      <c r="A432" s="16" t="s">
        <v>83</v>
      </c>
      <c r="B432" s="17"/>
      <c r="C432" s="18">
        <v>0</v>
      </c>
      <c r="D432" s="19">
        <v>0</v>
      </c>
      <c r="E432" s="19">
        <v>0</v>
      </c>
      <c r="F432" s="18">
        <v>84000</v>
      </c>
      <c r="G432" s="18">
        <v>0</v>
      </c>
      <c r="H432" s="18">
        <v>84000</v>
      </c>
      <c r="I432" s="18">
        <v>0</v>
      </c>
      <c r="J432" s="18">
        <v>29232</v>
      </c>
      <c r="K432" s="18">
        <v>840</v>
      </c>
      <c r="L432" s="18">
        <v>13500</v>
      </c>
      <c r="M432" s="18">
        <v>0</v>
      </c>
      <c r="N432" s="20">
        <v>126732</v>
      </c>
    </row>
    <row r="433" spans="1:14" x14ac:dyDescent="0.2">
      <c r="A433" s="11" t="s">
        <v>24</v>
      </c>
      <c r="B433" s="12"/>
      <c r="C433" s="13">
        <f>SUM(C425:C432)</f>
        <v>0</v>
      </c>
      <c r="D433" s="14">
        <f>SUM(D425:D432)</f>
        <v>52.214999999999996</v>
      </c>
      <c r="E433" s="14">
        <f>SUM(E425:E432)</f>
        <v>12.921700000000001</v>
      </c>
      <c r="F433" s="13">
        <f>SUM(F425:F432)</f>
        <v>35768890</v>
      </c>
      <c r="G433" s="13">
        <f>SUM(G425:G432)</f>
        <v>4506981</v>
      </c>
      <c r="H433" s="13">
        <f>SUM(H425:H432)</f>
        <v>40275871</v>
      </c>
      <c r="I433" s="13">
        <f>SUM(I425:I432)</f>
        <v>432600</v>
      </c>
      <c r="J433" s="13">
        <f>SUM(J425:J432)</f>
        <v>14162221</v>
      </c>
      <c r="K433" s="13">
        <f>SUM(K425:K432)</f>
        <v>402758</v>
      </c>
      <c r="L433" s="13">
        <f>SUM(L425:L432)</f>
        <v>2547126</v>
      </c>
      <c r="M433" s="13">
        <f>SUM(M425:M432)</f>
        <v>9181290</v>
      </c>
      <c r="N433" s="15">
        <f>SUM(N425:N432)</f>
        <v>66599108</v>
      </c>
    </row>
    <row r="434" spans="1:14" x14ac:dyDescent="0.2">
      <c r="A434" s="11" t="s">
        <v>25</v>
      </c>
      <c r="B434" s="12"/>
      <c r="C434" s="13"/>
      <c r="D434" s="14"/>
      <c r="E434" s="14"/>
      <c r="F434" s="13"/>
      <c r="G434" s="13"/>
      <c r="H434" s="13"/>
      <c r="I434" s="13"/>
      <c r="J434" s="13"/>
      <c r="K434" s="13"/>
      <c r="L434" s="13"/>
      <c r="M434" s="13"/>
      <c r="N434" s="15"/>
    </row>
    <row r="435" spans="1:14" x14ac:dyDescent="0.2">
      <c r="A435" s="16" t="s">
        <v>49</v>
      </c>
      <c r="B435" s="17"/>
      <c r="C435" s="18">
        <v>16</v>
      </c>
      <c r="D435" s="19">
        <v>0</v>
      </c>
      <c r="E435" s="19">
        <v>0.59119999999999995</v>
      </c>
      <c r="F435" s="18">
        <v>0</v>
      </c>
      <c r="G435" s="18">
        <v>181751</v>
      </c>
      <c r="H435" s="18">
        <v>181751</v>
      </c>
      <c r="I435" s="18">
        <v>0</v>
      </c>
      <c r="J435" s="18">
        <v>63250</v>
      </c>
      <c r="K435" s="18">
        <v>1818</v>
      </c>
      <c r="L435" s="18">
        <v>1600</v>
      </c>
      <c r="M435" s="18">
        <v>0</v>
      </c>
      <c r="N435" s="20">
        <v>246601</v>
      </c>
    </row>
    <row r="436" spans="1:14" x14ac:dyDescent="0.2">
      <c r="A436" s="16" t="s">
        <v>124</v>
      </c>
      <c r="B436" s="17"/>
      <c r="C436" s="18">
        <v>171</v>
      </c>
      <c r="D436" s="19">
        <v>0</v>
      </c>
      <c r="E436" s="19">
        <v>5.3367000000000004</v>
      </c>
      <c r="F436" s="18">
        <v>0</v>
      </c>
      <c r="G436" s="18">
        <v>1640651</v>
      </c>
      <c r="H436" s="18">
        <v>1640651</v>
      </c>
      <c r="I436" s="18">
        <v>0</v>
      </c>
      <c r="J436" s="18">
        <v>570947</v>
      </c>
      <c r="K436" s="18">
        <v>16407</v>
      </c>
      <c r="L436" s="18">
        <v>17100</v>
      </c>
      <c r="M436" s="18">
        <v>0</v>
      </c>
      <c r="N436" s="20">
        <v>2228698</v>
      </c>
    </row>
    <row r="437" spans="1:14" x14ac:dyDescent="0.2">
      <c r="A437" s="16" t="s">
        <v>176</v>
      </c>
      <c r="B437" s="17"/>
      <c r="C437" s="18">
        <v>302</v>
      </c>
      <c r="D437" s="19">
        <v>0</v>
      </c>
      <c r="E437" s="19">
        <v>4.7572999999999999</v>
      </c>
      <c r="F437" s="18">
        <v>0</v>
      </c>
      <c r="G437" s="18">
        <v>1462527</v>
      </c>
      <c r="H437" s="18">
        <v>1462527</v>
      </c>
      <c r="I437" s="18">
        <v>0</v>
      </c>
      <c r="J437" s="18">
        <v>508959</v>
      </c>
      <c r="K437" s="18">
        <v>14625</v>
      </c>
      <c r="L437" s="18">
        <v>18422</v>
      </c>
      <c r="M437" s="18">
        <v>0</v>
      </c>
      <c r="N437" s="20">
        <v>1989908</v>
      </c>
    </row>
    <row r="438" spans="1:14" x14ac:dyDescent="0.2">
      <c r="A438" s="11" t="s">
        <v>24</v>
      </c>
      <c r="B438" s="12"/>
      <c r="C438" s="13">
        <f>SUM(C435:C437)</f>
        <v>489</v>
      </c>
      <c r="D438" s="14">
        <f>SUM(D435:D437)</f>
        <v>0</v>
      </c>
      <c r="E438" s="14">
        <f>SUM(E435:E437)</f>
        <v>10.6852</v>
      </c>
      <c r="F438" s="13">
        <f>SUM(F435:F437)</f>
        <v>0</v>
      </c>
      <c r="G438" s="13">
        <f>SUM(G435:G437)</f>
        <v>3284929</v>
      </c>
      <c r="H438" s="13">
        <f>SUM(H435:H437)</f>
        <v>3284929</v>
      </c>
      <c r="I438" s="13">
        <f>SUM(I435:I437)</f>
        <v>0</v>
      </c>
      <c r="J438" s="13">
        <f>SUM(J435:J437)</f>
        <v>1143156</v>
      </c>
      <c r="K438" s="13">
        <f>SUM(K435:K437)</f>
        <v>32850</v>
      </c>
      <c r="L438" s="13">
        <f>SUM(L435:L437)</f>
        <v>37122</v>
      </c>
      <c r="M438" s="13">
        <f>SUM(M435:M437)</f>
        <v>0</v>
      </c>
      <c r="N438" s="15">
        <f>SUM(N435:N437)</f>
        <v>4465207</v>
      </c>
    </row>
    <row r="439" spans="1:14" x14ac:dyDescent="0.2">
      <c r="A439" s="11" t="s">
        <v>179</v>
      </c>
      <c r="B439" s="12"/>
      <c r="C439" s="13"/>
      <c r="D439" s="14"/>
      <c r="E439" s="14"/>
      <c r="F439" s="13"/>
      <c r="G439" s="13"/>
      <c r="H439" s="13"/>
      <c r="I439" s="13"/>
      <c r="J439" s="13"/>
      <c r="K439" s="13"/>
      <c r="L439" s="13"/>
      <c r="M439" s="13"/>
      <c r="N439" s="15"/>
    </row>
    <row r="440" spans="1:14" x14ac:dyDescent="0.2">
      <c r="A440" s="16" t="s">
        <v>297</v>
      </c>
      <c r="B440" s="17"/>
      <c r="C440" s="18">
        <v>173</v>
      </c>
      <c r="D440" s="19">
        <v>9.7322000000000006</v>
      </c>
      <c r="E440" s="19">
        <v>5.6721000000000004</v>
      </c>
      <c r="F440" s="18">
        <v>5304555</v>
      </c>
      <c r="G440" s="18">
        <v>1642005</v>
      </c>
      <c r="H440" s="18">
        <v>6946560</v>
      </c>
      <c r="I440" s="18">
        <v>0</v>
      </c>
      <c r="J440" s="18">
        <v>2417403</v>
      </c>
      <c r="K440" s="18">
        <v>69466</v>
      </c>
      <c r="L440" s="18">
        <v>81829</v>
      </c>
      <c r="M440" s="18">
        <v>0</v>
      </c>
      <c r="N440" s="20">
        <v>9445792</v>
      </c>
    </row>
    <row r="441" spans="1:14" x14ac:dyDescent="0.2">
      <c r="A441" s="11" t="s">
        <v>24</v>
      </c>
      <c r="B441" s="12"/>
      <c r="C441" s="13">
        <f>SUM(C440:C440)</f>
        <v>173</v>
      </c>
      <c r="D441" s="14">
        <f>SUM(D440:D440)</f>
        <v>9.7322000000000006</v>
      </c>
      <c r="E441" s="14">
        <f>SUM(E440:E440)</f>
        <v>5.6721000000000004</v>
      </c>
      <c r="F441" s="13">
        <f>SUM(F440:F440)</f>
        <v>5304555</v>
      </c>
      <c r="G441" s="13">
        <f>SUM(G440:G440)</f>
        <v>1642005</v>
      </c>
      <c r="H441" s="13">
        <f>SUM(H440:H440)</f>
        <v>6946560</v>
      </c>
      <c r="I441" s="13">
        <f>SUM(I440:I440)</f>
        <v>0</v>
      </c>
      <c r="J441" s="13">
        <f>SUM(J440:J440)</f>
        <v>2417403</v>
      </c>
      <c r="K441" s="13">
        <f>SUM(K440:K440)</f>
        <v>69466</v>
      </c>
      <c r="L441" s="13">
        <f>SUM(L440:L440)</f>
        <v>81829</v>
      </c>
      <c r="M441" s="13">
        <f>SUM(M440:M440)</f>
        <v>0</v>
      </c>
      <c r="N441" s="15">
        <f>SUM(N440:N440)</f>
        <v>9445792</v>
      </c>
    </row>
    <row r="442" spans="1:14" x14ac:dyDescent="0.2">
      <c r="A442" s="6" t="s">
        <v>463</v>
      </c>
      <c r="B442" s="7"/>
      <c r="C442" s="8">
        <f>C433+C438+C441</f>
        <v>662</v>
      </c>
      <c r="D442" s="9">
        <f>D433+D438+D441</f>
        <v>61.947199999999995</v>
      </c>
      <c r="E442" s="9">
        <f>E433+E438+E441</f>
        <v>29.279000000000003</v>
      </c>
      <c r="F442" s="8">
        <f>F433+F438+F441</f>
        <v>41073445</v>
      </c>
      <c r="G442" s="8">
        <f>G433+G438+G441</f>
        <v>9433915</v>
      </c>
      <c r="H442" s="8">
        <f>H433+H438+H441</f>
        <v>50507360</v>
      </c>
      <c r="I442" s="8">
        <f>I433+I438+I441</f>
        <v>432600</v>
      </c>
      <c r="J442" s="8">
        <f>J433+J438+J441</f>
        <v>17722780</v>
      </c>
      <c r="K442" s="8">
        <f>K433+K438+K441</f>
        <v>505074</v>
      </c>
      <c r="L442" s="8">
        <f>L433+L438+L441</f>
        <v>2666077</v>
      </c>
      <c r="M442" s="8">
        <f>M433+M438+M441</f>
        <v>9181290</v>
      </c>
      <c r="N442" s="10">
        <f>N433+N438+N441</f>
        <v>80510107</v>
      </c>
    </row>
    <row r="443" spans="1:14" x14ac:dyDescent="0.2">
      <c r="A443" s="16"/>
      <c r="B443" s="17"/>
      <c r="C443" s="18"/>
      <c r="D443" s="19"/>
      <c r="E443" s="19"/>
      <c r="F443" s="18"/>
      <c r="G443" s="18"/>
      <c r="H443" s="18"/>
      <c r="I443" s="18"/>
      <c r="J443" s="18"/>
      <c r="K443" s="18"/>
      <c r="L443" s="18"/>
      <c r="M443" s="18"/>
      <c r="N443" s="20"/>
    </row>
    <row r="444" spans="1:14" x14ac:dyDescent="0.2">
      <c r="A444" s="6" t="s">
        <v>464</v>
      </c>
      <c r="B444" s="7"/>
      <c r="C444" s="8"/>
      <c r="D444" s="9"/>
      <c r="E444" s="9"/>
      <c r="F444" s="8"/>
      <c r="G444" s="8"/>
      <c r="H444" s="8"/>
      <c r="I444" s="8"/>
      <c r="J444" s="8"/>
      <c r="K444" s="8"/>
      <c r="L444" s="8"/>
      <c r="M444" s="8"/>
      <c r="N444" s="10"/>
    </row>
    <row r="445" spans="1:14" x14ac:dyDescent="0.2">
      <c r="A445" s="6" t="s">
        <v>465</v>
      </c>
      <c r="B445" s="7" t="s">
        <v>6</v>
      </c>
      <c r="C445" s="8" t="s">
        <v>7</v>
      </c>
      <c r="D445" s="9" t="s">
        <v>8</v>
      </c>
      <c r="E445" s="9" t="s">
        <v>9</v>
      </c>
      <c r="F445" s="8" t="s">
        <v>10</v>
      </c>
      <c r="G445" s="8" t="s">
        <v>11</v>
      </c>
      <c r="H445" s="8" t="s">
        <v>12</v>
      </c>
      <c r="I445" s="8" t="s">
        <v>13</v>
      </c>
      <c r="J445" s="8" t="s">
        <v>14</v>
      </c>
      <c r="K445" s="8" t="s">
        <v>15</v>
      </c>
      <c r="L445" s="8" t="s">
        <v>16</v>
      </c>
      <c r="M445" s="8" t="s">
        <v>17</v>
      </c>
      <c r="N445" s="10" t="s">
        <v>18</v>
      </c>
    </row>
    <row r="446" spans="1:14" x14ac:dyDescent="0.2">
      <c r="A446" s="11" t="s">
        <v>63</v>
      </c>
      <c r="B446" s="12"/>
      <c r="C446" s="13"/>
      <c r="D446" s="14"/>
      <c r="E446" s="14"/>
      <c r="F446" s="13"/>
      <c r="G446" s="13"/>
      <c r="H446" s="13"/>
      <c r="I446" s="13"/>
      <c r="J446" s="13"/>
      <c r="K446" s="13"/>
      <c r="L446" s="13"/>
      <c r="M446" s="13"/>
      <c r="N446" s="15"/>
    </row>
    <row r="447" spans="1:14" x14ac:dyDescent="0.2">
      <c r="A447" s="16" t="s">
        <v>274</v>
      </c>
      <c r="B447" s="17"/>
      <c r="C447" s="18">
        <v>0</v>
      </c>
      <c r="D447" s="19">
        <v>1</v>
      </c>
      <c r="E447" s="19">
        <v>0</v>
      </c>
      <c r="F447" s="18">
        <v>507419</v>
      </c>
      <c r="G447" s="18">
        <v>0</v>
      </c>
      <c r="H447" s="18">
        <v>507419</v>
      </c>
      <c r="I447" s="18">
        <v>0</v>
      </c>
      <c r="J447" s="18">
        <v>176582</v>
      </c>
      <c r="K447" s="18">
        <v>5074</v>
      </c>
      <c r="L447" s="18">
        <v>0</v>
      </c>
      <c r="M447" s="18">
        <v>0</v>
      </c>
      <c r="N447" s="20">
        <v>684001</v>
      </c>
    </row>
    <row r="448" spans="1:14" x14ac:dyDescent="0.2">
      <c r="A448" s="16" t="s">
        <v>36</v>
      </c>
      <c r="B448" s="17"/>
      <c r="C448" s="18">
        <v>0</v>
      </c>
      <c r="D448" s="19">
        <v>-0.03</v>
      </c>
      <c r="E448" s="19">
        <v>0</v>
      </c>
      <c r="F448" s="18">
        <v>-12600</v>
      </c>
      <c r="G448" s="18">
        <v>0</v>
      </c>
      <c r="H448" s="18">
        <v>-12600</v>
      </c>
      <c r="I448" s="18">
        <v>0</v>
      </c>
      <c r="J448" s="18">
        <v>-4385</v>
      </c>
      <c r="K448" s="18">
        <v>-126</v>
      </c>
      <c r="L448" s="18">
        <v>0</v>
      </c>
      <c r="M448" s="18">
        <v>0</v>
      </c>
      <c r="N448" s="20">
        <v>-16985</v>
      </c>
    </row>
    <row r="449" spans="1:14" x14ac:dyDescent="0.2">
      <c r="A449" s="16" t="s">
        <v>37</v>
      </c>
      <c r="B449" s="17"/>
      <c r="C449" s="18">
        <v>0</v>
      </c>
      <c r="D449" s="19">
        <v>0</v>
      </c>
      <c r="E449" s="19">
        <v>0</v>
      </c>
      <c r="F449" s="18">
        <v>0</v>
      </c>
      <c r="G449" s="18">
        <v>0</v>
      </c>
      <c r="H449" s="18">
        <v>0</v>
      </c>
      <c r="I449" s="18">
        <v>12600</v>
      </c>
      <c r="J449" s="18">
        <v>4259</v>
      </c>
      <c r="K449" s="18">
        <v>0</v>
      </c>
      <c r="L449" s="18">
        <v>0</v>
      </c>
      <c r="M449" s="18">
        <v>0</v>
      </c>
      <c r="N449" s="20">
        <v>16859</v>
      </c>
    </row>
    <row r="450" spans="1:14" x14ac:dyDescent="0.2">
      <c r="A450" s="16" t="s">
        <v>466</v>
      </c>
      <c r="B450" s="17"/>
      <c r="C450" s="18">
        <v>0</v>
      </c>
      <c r="D450" s="19">
        <v>0</v>
      </c>
      <c r="E450" s="19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-1</v>
      </c>
      <c r="K450" s="18">
        <v>0</v>
      </c>
      <c r="L450" s="18">
        <v>0</v>
      </c>
      <c r="M450" s="18">
        <v>0</v>
      </c>
      <c r="N450" s="20">
        <v>-1</v>
      </c>
    </row>
    <row r="451" spans="1:14" x14ac:dyDescent="0.2">
      <c r="A451" s="16" t="s">
        <v>30</v>
      </c>
      <c r="B451" s="17">
        <v>7</v>
      </c>
      <c r="C451" s="18">
        <v>0</v>
      </c>
      <c r="D451" s="19">
        <v>0</v>
      </c>
      <c r="E451" s="19">
        <v>0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18">
        <v>404960</v>
      </c>
      <c r="N451" s="20">
        <v>404960</v>
      </c>
    </row>
    <row r="452" spans="1:14" x14ac:dyDescent="0.2">
      <c r="A452" s="16" t="s">
        <v>20</v>
      </c>
      <c r="B452" s="17">
        <v>8</v>
      </c>
      <c r="C452" s="18">
        <v>0</v>
      </c>
      <c r="D452" s="19">
        <v>0</v>
      </c>
      <c r="E452" s="19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3508000</v>
      </c>
      <c r="N452" s="20">
        <v>3508000</v>
      </c>
    </row>
    <row r="453" spans="1:14" x14ac:dyDescent="0.2">
      <c r="A453" s="16" t="s">
        <v>21</v>
      </c>
      <c r="B453" s="17">
        <v>544</v>
      </c>
      <c r="C453" s="18">
        <v>0</v>
      </c>
      <c r="D453" s="19">
        <v>0</v>
      </c>
      <c r="E453" s="19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2739259</v>
      </c>
      <c r="N453" s="20">
        <v>2739259</v>
      </c>
    </row>
    <row r="454" spans="1:14" x14ac:dyDescent="0.2">
      <c r="A454" s="16" t="s">
        <v>276</v>
      </c>
      <c r="B454" s="17"/>
      <c r="C454" s="18">
        <v>0</v>
      </c>
      <c r="D454" s="19">
        <v>0</v>
      </c>
      <c r="E454" s="19">
        <v>0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-684000</v>
      </c>
      <c r="M454" s="18">
        <v>0</v>
      </c>
      <c r="N454" s="20">
        <v>-684000</v>
      </c>
    </row>
    <row r="455" spans="1:14" x14ac:dyDescent="0.2">
      <c r="A455" s="16" t="s">
        <v>23</v>
      </c>
      <c r="B455" s="17"/>
      <c r="C455" s="18">
        <v>0</v>
      </c>
      <c r="D455" s="19">
        <v>0</v>
      </c>
      <c r="E455" s="19">
        <v>2.85</v>
      </c>
      <c r="F455" s="18">
        <v>0</v>
      </c>
      <c r="G455" s="18">
        <v>1211364</v>
      </c>
      <c r="H455" s="18">
        <v>1211364</v>
      </c>
      <c r="I455" s="18">
        <v>0</v>
      </c>
      <c r="J455" s="18">
        <v>421555</v>
      </c>
      <c r="K455" s="18">
        <v>12114</v>
      </c>
      <c r="L455" s="18">
        <v>0</v>
      </c>
      <c r="M455" s="18">
        <v>0</v>
      </c>
      <c r="N455" s="20">
        <v>1632919</v>
      </c>
    </row>
    <row r="456" spans="1:14" x14ac:dyDescent="0.2">
      <c r="A456" s="16" t="s">
        <v>64</v>
      </c>
      <c r="B456" s="17"/>
      <c r="C456" s="18">
        <v>0</v>
      </c>
      <c r="D456" s="19">
        <v>30.881</v>
      </c>
      <c r="E456" s="19">
        <v>7.1395999999999997</v>
      </c>
      <c r="F456" s="18">
        <v>19361676</v>
      </c>
      <c r="G456" s="18">
        <v>2278351</v>
      </c>
      <c r="H456" s="18">
        <v>21640027</v>
      </c>
      <c r="I456" s="18">
        <v>0</v>
      </c>
      <c r="J456" s="18">
        <v>7530729</v>
      </c>
      <c r="K456" s="18">
        <v>216400</v>
      </c>
      <c r="L456" s="18">
        <v>1032546</v>
      </c>
      <c r="M456" s="18">
        <v>0</v>
      </c>
      <c r="N456" s="20">
        <v>30203302</v>
      </c>
    </row>
    <row r="457" spans="1:14" x14ac:dyDescent="0.2">
      <c r="A457" s="16" t="s">
        <v>83</v>
      </c>
      <c r="B457" s="17"/>
      <c r="C457" s="18">
        <v>0</v>
      </c>
      <c r="D457" s="19">
        <v>0</v>
      </c>
      <c r="E457" s="19">
        <v>0</v>
      </c>
      <c r="F457" s="18">
        <v>60000</v>
      </c>
      <c r="G457" s="18">
        <v>0</v>
      </c>
      <c r="H457" s="18">
        <v>60000</v>
      </c>
      <c r="I457" s="18">
        <v>0</v>
      </c>
      <c r="J457" s="18">
        <v>20880</v>
      </c>
      <c r="K457" s="18">
        <v>600</v>
      </c>
      <c r="L457" s="18">
        <v>9000</v>
      </c>
      <c r="M457" s="18">
        <v>0</v>
      </c>
      <c r="N457" s="20">
        <v>89880</v>
      </c>
    </row>
    <row r="458" spans="1:14" x14ac:dyDescent="0.2">
      <c r="A458" s="11" t="s">
        <v>24</v>
      </c>
      <c r="B458" s="12"/>
      <c r="C458" s="13">
        <f>SUM(C447:C457)</f>
        <v>0</v>
      </c>
      <c r="D458" s="14">
        <f>SUM(D447:D457)</f>
        <v>31.850999999999999</v>
      </c>
      <c r="E458" s="14">
        <f>SUM(E447:E457)</f>
        <v>9.9895999999999994</v>
      </c>
      <c r="F458" s="13">
        <f>SUM(F447:F457)</f>
        <v>19916495</v>
      </c>
      <c r="G458" s="13">
        <f>SUM(G447:G457)</f>
        <v>3489715</v>
      </c>
      <c r="H458" s="13">
        <f>SUM(H447:H457)</f>
        <v>23406210</v>
      </c>
      <c r="I458" s="13">
        <f>SUM(I447:I457)</f>
        <v>12600</v>
      </c>
      <c r="J458" s="13">
        <f>SUM(J447:J457)</f>
        <v>8149619</v>
      </c>
      <c r="K458" s="13">
        <f>SUM(K447:K457)</f>
        <v>234062</v>
      </c>
      <c r="L458" s="13">
        <f>SUM(L447:L457)</f>
        <v>357546</v>
      </c>
      <c r="M458" s="13">
        <f>SUM(M447:M457)</f>
        <v>6652219</v>
      </c>
      <c r="N458" s="15">
        <f>SUM(N447:N457)</f>
        <v>38578194</v>
      </c>
    </row>
    <row r="459" spans="1:14" x14ac:dyDescent="0.2">
      <c r="A459" s="11" t="s">
        <v>25</v>
      </c>
      <c r="B459" s="12"/>
      <c r="C459" s="13"/>
      <c r="D459" s="14"/>
      <c r="E459" s="14"/>
      <c r="F459" s="13"/>
      <c r="G459" s="13"/>
      <c r="H459" s="13"/>
      <c r="I459" s="13"/>
      <c r="J459" s="13"/>
      <c r="K459" s="13"/>
      <c r="L459" s="13"/>
      <c r="M459" s="13"/>
      <c r="N459" s="15"/>
    </row>
    <row r="460" spans="1:14" x14ac:dyDescent="0.2">
      <c r="A460" s="16" t="s">
        <v>49</v>
      </c>
      <c r="B460" s="17"/>
      <c r="C460" s="18">
        <v>45</v>
      </c>
      <c r="D460" s="19">
        <v>0</v>
      </c>
      <c r="E460" s="19">
        <v>1.6371</v>
      </c>
      <c r="F460" s="18">
        <v>0</v>
      </c>
      <c r="G460" s="18">
        <v>503290</v>
      </c>
      <c r="H460" s="18">
        <v>503290</v>
      </c>
      <c r="I460" s="18">
        <v>0</v>
      </c>
      <c r="J460" s="18">
        <v>175145</v>
      </c>
      <c r="K460" s="18">
        <v>5033</v>
      </c>
      <c r="L460" s="18">
        <v>4500</v>
      </c>
      <c r="M460" s="18">
        <v>0</v>
      </c>
      <c r="N460" s="20">
        <v>682935</v>
      </c>
    </row>
    <row r="461" spans="1:14" x14ac:dyDescent="0.2">
      <c r="A461" s="16" t="s">
        <v>175</v>
      </c>
      <c r="B461" s="17"/>
      <c r="C461" s="18">
        <v>61</v>
      </c>
      <c r="D461" s="19">
        <v>0</v>
      </c>
      <c r="E461" s="19">
        <v>0.92400000000000004</v>
      </c>
      <c r="F461" s="18">
        <v>0</v>
      </c>
      <c r="G461" s="18">
        <v>284063</v>
      </c>
      <c r="H461" s="18">
        <v>284063</v>
      </c>
      <c r="I461" s="18">
        <v>0</v>
      </c>
      <c r="J461" s="18">
        <v>98855</v>
      </c>
      <c r="K461" s="18">
        <v>2841</v>
      </c>
      <c r="L461" s="18">
        <v>2501</v>
      </c>
      <c r="M461" s="18">
        <v>0</v>
      </c>
      <c r="N461" s="20">
        <v>385419</v>
      </c>
    </row>
    <row r="462" spans="1:14" x14ac:dyDescent="0.2">
      <c r="A462" s="16" t="s">
        <v>176</v>
      </c>
      <c r="B462" s="17"/>
      <c r="C462" s="18">
        <v>206</v>
      </c>
      <c r="D462" s="19">
        <v>0</v>
      </c>
      <c r="E462" s="19">
        <v>3.5221</v>
      </c>
      <c r="F462" s="18">
        <v>0</v>
      </c>
      <c r="G462" s="18">
        <v>1082792</v>
      </c>
      <c r="H462" s="18">
        <v>1082792</v>
      </c>
      <c r="I462" s="18">
        <v>0</v>
      </c>
      <c r="J462" s="18">
        <v>376811</v>
      </c>
      <c r="K462" s="18">
        <v>10828</v>
      </c>
      <c r="L462" s="18">
        <v>12566</v>
      </c>
      <c r="M462" s="18">
        <v>0</v>
      </c>
      <c r="N462" s="20">
        <v>1472169</v>
      </c>
    </row>
    <row r="463" spans="1:14" x14ac:dyDescent="0.2">
      <c r="A463" s="11" t="s">
        <v>24</v>
      </c>
      <c r="B463" s="12"/>
      <c r="C463" s="13">
        <f>SUM(C460:C462)</f>
        <v>312</v>
      </c>
      <c r="D463" s="14">
        <f>SUM(D460:D462)</f>
        <v>0</v>
      </c>
      <c r="E463" s="14">
        <f>SUM(E460:E462)</f>
        <v>6.0831999999999997</v>
      </c>
      <c r="F463" s="13">
        <f>SUM(F460:F462)</f>
        <v>0</v>
      </c>
      <c r="G463" s="13">
        <f>SUM(G460:G462)</f>
        <v>1870145</v>
      </c>
      <c r="H463" s="13">
        <f>SUM(H460:H462)</f>
        <v>1870145</v>
      </c>
      <c r="I463" s="13">
        <f>SUM(I460:I462)</f>
        <v>0</v>
      </c>
      <c r="J463" s="13">
        <f>SUM(J460:J462)</f>
        <v>650811</v>
      </c>
      <c r="K463" s="13">
        <f>SUM(K460:K462)</f>
        <v>18702</v>
      </c>
      <c r="L463" s="13">
        <f>SUM(L460:L462)</f>
        <v>19567</v>
      </c>
      <c r="M463" s="13">
        <f>SUM(M460:M462)</f>
        <v>0</v>
      </c>
      <c r="N463" s="15">
        <f>SUM(N460:N462)</f>
        <v>2540523</v>
      </c>
    </row>
    <row r="464" spans="1:14" x14ac:dyDescent="0.2">
      <c r="A464" s="11" t="s">
        <v>179</v>
      </c>
      <c r="B464" s="12"/>
      <c r="C464" s="13"/>
      <c r="D464" s="14"/>
      <c r="E464" s="14"/>
      <c r="F464" s="13"/>
      <c r="G464" s="13"/>
      <c r="H464" s="13"/>
      <c r="I464" s="13"/>
      <c r="J464" s="13"/>
      <c r="K464" s="13"/>
      <c r="L464" s="13"/>
      <c r="M464" s="13"/>
      <c r="N464" s="15"/>
    </row>
    <row r="465" spans="1:14" x14ac:dyDescent="0.2">
      <c r="A465" s="16" t="s">
        <v>180</v>
      </c>
      <c r="B465" s="17"/>
      <c r="C465" s="18">
        <v>45</v>
      </c>
      <c r="D465" s="19">
        <v>3.75</v>
      </c>
      <c r="E465" s="19">
        <v>1.4754</v>
      </c>
      <c r="F465" s="18">
        <v>2043945</v>
      </c>
      <c r="G465" s="18">
        <v>427111</v>
      </c>
      <c r="H465" s="18">
        <v>2471056</v>
      </c>
      <c r="I465" s="18">
        <v>0</v>
      </c>
      <c r="J465" s="18">
        <v>859928</v>
      </c>
      <c r="K465" s="18">
        <v>24711</v>
      </c>
      <c r="L465" s="18">
        <v>21285</v>
      </c>
      <c r="M465" s="18">
        <v>0</v>
      </c>
      <c r="N465" s="20">
        <v>3352269</v>
      </c>
    </row>
    <row r="466" spans="1:14" x14ac:dyDescent="0.2">
      <c r="A466" s="11" t="s">
        <v>24</v>
      </c>
      <c r="B466" s="12"/>
      <c r="C466" s="13">
        <f>SUM(C465:C465)</f>
        <v>45</v>
      </c>
      <c r="D466" s="14">
        <f>SUM(D465:D465)</f>
        <v>3.75</v>
      </c>
      <c r="E466" s="14">
        <f>SUM(E465:E465)</f>
        <v>1.4754</v>
      </c>
      <c r="F466" s="13">
        <f>SUM(F465:F465)</f>
        <v>2043945</v>
      </c>
      <c r="G466" s="13">
        <f>SUM(G465:G465)</f>
        <v>427111</v>
      </c>
      <c r="H466" s="13">
        <f>SUM(H465:H465)</f>
        <v>2471056</v>
      </c>
      <c r="I466" s="13">
        <f>SUM(I465:I465)</f>
        <v>0</v>
      </c>
      <c r="J466" s="13">
        <f>SUM(J465:J465)</f>
        <v>859928</v>
      </c>
      <c r="K466" s="13">
        <f>SUM(K465:K465)</f>
        <v>24711</v>
      </c>
      <c r="L466" s="13">
        <f>SUM(L465:L465)</f>
        <v>21285</v>
      </c>
      <c r="M466" s="13">
        <f>SUM(M465:M465)</f>
        <v>0</v>
      </c>
      <c r="N466" s="15">
        <f>SUM(N465:N465)</f>
        <v>3352269</v>
      </c>
    </row>
    <row r="467" spans="1:14" x14ac:dyDescent="0.2">
      <c r="A467" s="6" t="s">
        <v>467</v>
      </c>
      <c r="B467" s="7"/>
      <c r="C467" s="8">
        <f>C458+C463+C466</f>
        <v>357</v>
      </c>
      <c r="D467" s="9">
        <f>D458+D463+D466</f>
        <v>35.600999999999999</v>
      </c>
      <c r="E467" s="9">
        <f>E458+E463+E466</f>
        <v>17.548200000000001</v>
      </c>
      <c r="F467" s="8">
        <f>F458+F463+F466</f>
        <v>21960440</v>
      </c>
      <c r="G467" s="8">
        <f>G458+G463+G466</f>
        <v>5786971</v>
      </c>
      <c r="H467" s="8">
        <f>H458+H463+H466</f>
        <v>27747411</v>
      </c>
      <c r="I467" s="8">
        <f>I458+I463+I466</f>
        <v>12600</v>
      </c>
      <c r="J467" s="8">
        <f>J458+J463+J466</f>
        <v>9660358</v>
      </c>
      <c r="K467" s="8">
        <f>K458+K463+K466</f>
        <v>277475</v>
      </c>
      <c r="L467" s="8">
        <f>L458+L463+L466</f>
        <v>398398</v>
      </c>
      <c r="M467" s="8">
        <f>M458+M463+M466</f>
        <v>6652219</v>
      </c>
      <c r="N467" s="10">
        <f>N458+N463+N466</f>
        <v>44470986</v>
      </c>
    </row>
    <row r="468" spans="1:14" x14ac:dyDescent="0.2">
      <c r="A468" s="16"/>
      <c r="B468" s="17"/>
      <c r="C468" s="18"/>
      <c r="D468" s="19"/>
      <c r="E468" s="19"/>
      <c r="F468" s="18"/>
      <c r="G468" s="18"/>
      <c r="H468" s="18"/>
      <c r="I468" s="18"/>
      <c r="J468" s="18"/>
      <c r="K468" s="18"/>
      <c r="L468" s="18"/>
      <c r="M468" s="18"/>
      <c r="N468" s="20"/>
    </row>
    <row r="469" spans="1:14" x14ac:dyDescent="0.2">
      <c r="A469" s="6" t="s">
        <v>468</v>
      </c>
      <c r="B469" s="7"/>
      <c r="C469" s="8"/>
      <c r="D469" s="9"/>
      <c r="E469" s="9"/>
      <c r="F469" s="8"/>
      <c r="G469" s="8"/>
      <c r="H469" s="8"/>
      <c r="I469" s="8"/>
      <c r="J469" s="8"/>
      <c r="K469" s="8"/>
      <c r="L469" s="8"/>
      <c r="M469" s="8"/>
      <c r="N469" s="10"/>
    </row>
    <row r="470" spans="1:14" x14ac:dyDescent="0.2">
      <c r="A470" s="6" t="s">
        <v>469</v>
      </c>
      <c r="B470" s="7" t="s">
        <v>6</v>
      </c>
      <c r="C470" s="8" t="s">
        <v>7</v>
      </c>
      <c r="D470" s="9" t="s">
        <v>8</v>
      </c>
      <c r="E470" s="9" t="s">
        <v>9</v>
      </c>
      <c r="F470" s="8" t="s">
        <v>10</v>
      </c>
      <c r="G470" s="8" t="s">
        <v>11</v>
      </c>
      <c r="H470" s="8" t="s">
        <v>12</v>
      </c>
      <c r="I470" s="8" t="s">
        <v>13</v>
      </c>
      <c r="J470" s="8" t="s">
        <v>14</v>
      </c>
      <c r="K470" s="8" t="s">
        <v>15</v>
      </c>
      <c r="L470" s="8" t="s">
        <v>16</v>
      </c>
      <c r="M470" s="8" t="s">
        <v>17</v>
      </c>
      <c r="N470" s="10" t="s">
        <v>18</v>
      </c>
    </row>
    <row r="471" spans="1:14" x14ac:dyDescent="0.2">
      <c r="A471" s="11" t="s">
        <v>63</v>
      </c>
      <c r="B471" s="12"/>
      <c r="C471" s="13"/>
      <c r="D471" s="14"/>
      <c r="E471" s="14"/>
      <c r="F471" s="13"/>
      <c r="G471" s="13"/>
      <c r="H471" s="13"/>
      <c r="I471" s="13"/>
      <c r="J471" s="13"/>
      <c r="K471" s="13"/>
      <c r="L471" s="13"/>
      <c r="M471" s="13"/>
      <c r="N471" s="15"/>
    </row>
    <row r="472" spans="1:14" x14ac:dyDescent="0.2">
      <c r="A472" s="16" t="s">
        <v>36</v>
      </c>
      <c r="B472" s="17"/>
      <c r="C472" s="18">
        <v>0</v>
      </c>
      <c r="D472" s="19">
        <v>-0.05</v>
      </c>
      <c r="E472" s="19">
        <v>0</v>
      </c>
      <c r="F472" s="18">
        <v>-25200</v>
      </c>
      <c r="G472" s="18">
        <v>0</v>
      </c>
      <c r="H472" s="18">
        <v>-25200</v>
      </c>
      <c r="I472" s="18">
        <v>0</v>
      </c>
      <c r="J472" s="18">
        <v>-8770</v>
      </c>
      <c r="K472" s="18">
        <v>-252</v>
      </c>
      <c r="L472" s="18">
        <v>0</v>
      </c>
      <c r="M472" s="18">
        <v>0</v>
      </c>
      <c r="N472" s="20">
        <v>-33970</v>
      </c>
    </row>
    <row r="473" spans="1:14" x14ac:dyDescent="0.2">
      <c r="A473" s="16" t="s">
        <v>37</v>
      </c>
      <c r="B473" s="17"/>
      <c r="C473" s="18">
        <v>0</v>
      </c>
      <c r="D473" s="19">
        <v>0</v>
      </c>
      <c r="E473" s="19">
        <v>0</v>
      </c>
      <c r="F473" s="18">
        <v>0</v>
      </c>
      <c r="G473" s="18">
        <v>0</v>
      </c>
      <c r="H473" s="18">
        <v>0</v>
      </c>
      <c r="I473" s="18">
        <v>25200</v>
      </c>
      <c r="J473" s="18">
        <v>8518</v>
      </c>
      <c r="K473" s="18">
        <v>0</v>
      </c>
      <c r="L473" s="18">
        <v>0</v>
      </c>
      <c r="M473" s="18">
        <v>0</v>
      </c>
      <c r="N473" s="20">
        <v>33718</v>
      </c>
    </row>
    <row r="474" spans="1:14" x14ac:dyDescent="0.2">
      <c r="A474" s="16" t="s">
        <v>20</v>
      </c>
      <c r="B474" s="17">
        <v>8</v>
      </c>
      <c r="C474" s="18">
        <v>0</v>
      </c>
      <c r="D474" s="19">
        <v>0</v>
      </c>
      <c r="E474" s="19">
        <v>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4206000</v>
      </c>
      <c r="N474" s="20">
        <v>4206000</v>
      </c>
    </row>
    <row r="475" spans="1:14" x14ac:dyDescent="0.2">
      <c r="A475" s="16" t="s">
        <v>21</v>
      </c>
      <c r="B475" s="17">
        <v>544</v>
      </c>
      <c r="C475" s="18">
        <v>0</v>
      </c>
      <c r="D475" s="19">
        <v>0</v>
      </c>
      <c r="E475" s="19">
        <v>0</v>
      </c>
      <c r="F475" s="18"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1581711</v>
      </c>
      <c r="N475" s="20">
        <v>1581711</v>
      </c>
    </row>
    <row r="476" spans="1:14" x14ac:dyDescent="0.2">
      <c r="A476" s="16" t="s">
        <v>23</v>
      </c>
      <c r="B476" s="17"/>
      <c r="C476" s="18">
        <v>0</v>
      </c>
      <c r="D476" s="19">
        <v>0</v>
      </c>
      <c r="E476" s="19">
        <v>2.85</v>
      </c>
      <c r="F476" s="18">
        <v>0</v>
      </c>
      <c r="G476" s="18">
        <v>1211364</v>
      </c>
      <c r="H476" s="18">
        <v>1211364</v>
      </c>
      <c r="I476" s="18">
        <v>0</v>
      </c>
      <c r="J476" s="18">
        <v>421555</v>
      </c>
      <c r="K476" s="18">
        <v>12114</v>
      </c>
      <c r="L476" s="18">
        <v>0</v>
      </c>
      <c r="M476" s="18">
        <v>0</v>
      </c>
      <c r="N476" s="20">
        <v>1632919</v>
      </c>
    </row>
    <row r="477" spans="1:14" x14ac:dyDescent="0.2">
      <c r="A477" s="16" t="s">
        <v>64</v>
      </c>
      <c r="B477" s="17"/>
      <c r="C477" s="18">
        <v>0</v>
      </c>
      <c r="D477" s="19">
        <v>34.308999999999997</v>
      </c>
      <c r="E477" s="19">
        <v>6.79</v>
      </c>
      <c r="F477" s="18">
        <v>20402221</v>
      </c>
      <c r="G477" s="18">
        <v>2166797</v>
      </c>
      <c r="H477" s="18">
        <v>22569018</v>
      </c>
      <c r="I477" s="18">
        <v>0</v>
      </c>
      <c r="J477" s="18">
        <v>7854018</v>
      </c>
      <c r="K477" s="18">
        <v>225690</v>
      </c>
      <c r="L477" s="18">
        <v>3943673</v>
      </c>
      <c r="M477" s="18">
        <v>0</v>
      </c>
      <c r="N477" s="20">
        <v>34366709</v>
      </c>
    </row>
    <row r="478" spans="1:14" x14ac:dyDescent="0.2">
      <c r="A478" s="16" t="s">
        <v>83</v>
      </c>
      <c r="B478" s="17"/>
      <c r="C478" s="18">
        <v>0</v>
      </c>
      <c r="D478" s="19">
        <v>0</v>
      </c>
      <c r="E478" s="19">
        <v>0</v>
      </c>
      <c r="F478" s="18">
        <v>96000</v>
      </c>
      <c r="G478" s="18">
        <v>0</v>
      </c>
      <c r="H478" s="18">
        <v>96000</v>
      </c>
      <c r="I478" s="18">
        <v>0</v>
      </c>
      <c r="J478" s="18">
        <v>33408</v>
      </c>
      <c r="K478" s="18">
        <v>960</v>
      </c>
      <c r="L478" s="18">
        <v>18000</v>
      </c>
      <c r="M478" s="18">
        <v>0</v>
      </c>
      <c r="N478" s="20">
        <v>147408</v>
      </c>
    </row>
    <row r="479" spans="1:14" x14ac:dyDescent="0.2">
      <c r="A479" s="11" t="s">
        <v>24</v>
      </c>
      <c r="B479" s="12"/>
      <c r="C479" s="13">
        <f>SUM(C472:C478)</f>
        <v>0</v>
      </c>
      <c r="D479" s="14">
        <f>SUM(D472:D478)</f>
        <v>34.259</v>
      </c>
      <c r="E479" s="14">
        <f>SUM(E472:E478)</f>
        <v>9.64</v>
      </c>
      <c r="F479" s="13">
        <f>SUM(F472:F478)</f>
        <v>20473021</v>
      </c>
      <c r="G479" s="13">
        <f>SUM(G472:G478)</f>
        <v>3378161</v>
      </c>
      <c r="H479" s="13">
        <f>SUM(H472:H478)</f>
        <v>23851182</v>
      </c>
      <c r="I479" s="13">
        <f>SUM(I472:I478)</f>
        <v>25200</v>
      </c>
      <c r="J479" s="13">
        <f>SUM(J472:J478)</f>
        <v>8308729</v>
      </c>
      <c r="K479" s="13">
        <f>SUM(K472:K478)</f>
        <v>238512</v>
      </c>
      <c r="L479" s="13">
        <f>SUM(L472:L478)</f>
        <v>3961673</v>
      </c>
      <c r="M479" s="13">
        <f>SUM(M472:M478)</f>
        <v>5787711</v>
      </c>
      <c r="N479" s="15">
        <f>SUM(N472:N478)</f>
        <v>41934495</v>
      </c>
    </row>
    <row r="480" spans="1:14" x14ac:dyDescent="0.2">
      <c r="A480" s="11" t="s">
        <v>25</v>
      </c>
      <c r="B480" s="12"/>
      <c r="C480" s="13"/>
      <c r="D480" s="14"/>
      <c r="E480" s="14"/>
      <c r="F480" s="13"/>
      <c r="G480" s="13"/>
      <c r="H480" s="13"/>
      <c r="I480" s="13"/>
      <c r="J480" s="13"/>
      <c r="K480" s="13"/>
      <c r="L480" s="13"/>
      <c r="M480" s="13"/>
      <c r="N480" s="15"/>
    </row>
    <row r="481" spans="1:14" x14ac:dyDescent="0.2">
      <c r="A481" s="16" t="s">
        <v>49</v>
      </c>
      <c r="B481" s="17"/>
      <c r="C481" s="18">
        <v>47</v>
      </c>
      <c r="D481" s="19">
        <v>0</v>
      </c>
      <c r="E481" s="19">
        <v>1.7082999999999999</v>
      </c>
      <c r="F481" s="18">
        <v>0</v>
      </c>
      <c r="G481" s="18">
        <v>525179</v>
      </c>
      <c r="H481" s="18">
        <v>525179</v>
      </c>
      <c r="I481" s="18">
        <v>0</v>
      </c>
      <c r="J481" s="18">
        <v>182762</v>
      </c>
      <c r="K481" s="18">
        <v>5252</v>
      </c>
      <c r="L481" s="18">
        <v>4700</v>
      </c>
      <c r="M481" s="18">
        <v>0</v>
      </c>
      <c r="N481" s="20">
        <v>712641</v>
      </c>
    </row>
    <row r="482" spans="1:14" x14ac:dyDescent="0.2">
      <c r="A482" s="16" t="s">
        <v>176</v>
      </c>
      <c r="B482" s="17"/>
      <c r="C482" s="18">
        <v>177</v>
      </c>
      <c r="D482" s="19">
        <v>0</v>
      </c>
      <c r="E482" s="19">
        <v>3.1272000000000002</v>
      </c>
      <c r="F482" s="18">
        <v>0</v>
      </c>
      <c r="G482" s="18">
        <v>961389</v>
      </c>
      <c r="H482" s="18">
        <v>961389</v>
      </c>
      <c r="I482" s="18">
        <v>0</v>
      </c>
      <c r="J482" s="18">
        <v>334563</v>
      </c>
      <c r="K482" s="18">
        <v>9614</v>
      </c>
      <c r="L482" s="18">
        <v>10797</v>
      </c>
      <c r="M482" s="18">
        <v>0</v>
      </c>
      <c r="N482" s="20">
        <v>1306749</v>
      </c>
    </row>
    <row r="483" spans="1:14" x14ac:dyDescent="0.2">
      <c r="A483" s="11" t="s">
        <v>24</v>
      </c>
      <c r="B483" s="12"/>
      <c r="C483" s="13">
        <f>SUM(C481:C482)</f>
        <v>224</v>
      </c>
      <c r="D483" s="14">
        <f>SUM(D481:D482)</f>
        <v>0</v>
      </c>
      <c r="E483" s="14">
        <f>SUM(E481:E482)</f>
        <v>4.8354999999999997</v>
      </c>
      <c r="F483" s="13">
        <f>SUM(F481:F482)</f>
        <v>0</v>
      </c>
      <c r="G483" s="13">
        <f>SUM(G481:G482)</f>
        <v>1486568</v>
      </c>
      <c r="H483" s="13">
        <f>SUM(H481:H482)</f>
        <v>1486568</v>
      </c>
      <c r="I483" s="13">
        <f>SUM(I481:I482)</f>
        <v>0</v>
      </c>
      <c r="J483" s="13">
        <f>SUM(J481:J482)</f>
        <v>517325</v>
      </c>
      <c r="K483" s="13">
        <f>SUM(K481:K482)</f>
        <v>14866</v>
      </c>
      <c r="L483" s="13">
        <f>SUM(L481:L482)</f>
        <v>15497</v>
      </c>
      <c r="M483" s="13">
        <f>SUM(M481:M482)</f>
        <v>0</v>
      </c>
      <c r="N483" s="15">
        <f>SUM(N481:N482)</f>
        <v>2019390</v>
      </c>
    </row>
    <row r="484" spans="1:14" x14ac:dyDescent="0.2">
      <c r="A484" s="11" t="s">
        <v>179</v>
      </c>
      <c r="B484" s="12"/>
      <c r="C484" s="13"/>
      <c r="D484" s="14"/>
      <c r="E484" s="14"/>
      <c r="F484" s="13"/>
      <c r="G484" s="13"/>
      <c r="H484" s="13"/>
      <c r="I484" s="13"/>
      <c r="J484" s="13"/>
      <c r="K484" s="13"/>
      <c r="L484" s="13"/>
      <c r="M484" s="13"/>
      <c r="N484" s="15"/>
    </row>
    <row r="485" spans="1:14" x14ac:dyDescent="0.2">
      <c r="A485" s="16" t="s">
        <v>180</v>
      </c>
      <c r="B485" s="17"/>
      <c r="C485" s="18">
        <v>47</v>
      </c>
      <c r="D485" s="19">
        <v>3.8399000000000001</v>
      </c>
      <c r="E485" s="19">
        <v>1.5409999999999999</v>
      </c>
      <c r="F485" s="18">
        <v>2092945</v>
      </c>
      <c r="G485" s="18">
        <v>446101</v>
      </c>
      <c r="H485" s="18">
        <v>2539046</v>
      </c>
      <c r="I485" s="18">
        <v>0</v>
      </c>
      <c r="J485" s="18">
        <v>883587</v>
      </c>
      <c r="K485" s="18">
        <v>25390</v>
      </c>
      <c r="L485" s="18">
        <v>22231</v>
      </c>
      <c r="M485" s="18">
        <v>0</v>
      </c>
      <c r="N485" s="20">
        <v>3444864</v>
      </c>
    </row>
    <row r="486" spans="1:14" x14ac:dyDescent="0.2">
      <c r="A486" s="11" t="s">
        <v>24</v>
      </c>
      <c r="B486" s="12"/>
      <c r="C486" s="13">
        <f>SUM(C485:C485)</f>
        <v>47</v>
      </c>
      <c r="D486" s="14">
        <f>SUM(D485:D485)</f>
        <v>3.8399000000000001</v>
      </c>
      <c r="E486" s="14">
        <f>SUM(E485:E485)</f>
        <v>1.5409999999999999</v>
      </c>
      <c r="F486" s="13">
        <f>SUM(F485:F485)</f>
        <v>2092945</v>
      </c>
      <c r="G486" s="13">
        <f>SUM(G485:G485)</f>
        <v>446101</v>
      </c>
      <c r="H486" s="13">
        <f>SUM(H485:H485)</f>
        <v>2539046</v>
      </c>
      <c r="I486" s="13">
        <f>SUM(I485:I485)</f>
        <v>0</v>
      </c>
      <c r="J486" s="13">
        <f>SUM(J485:J485)</f>
        <v>883587</v>
      </c>
      <c r="K486" s="13">
        <f>SUM(K485:K485)</f>
        <v>25390</v>
      </c>
      <c r="L486" s="13">
        <f>SUM(L485:L485)</f>
        <v>22231</v>
      </c>
      <c r="M486" s="13">
        <f>SUM(M485:M485)</f>
        <v>0</v>
      </c>
      <c r="N486" s="15">
        <f>SUM(N485:N485)</f>
        <v>3444864</v>
      </c>
    </row>
    <row r="487" spans="1:14" x14ac:dyDescent="0.2">
      <c r="A487" s="6" t="s">
        <v>470</v>
      </c>
      <c r="B487" s="7"/>
      <c r="C487" s="8">
        <f>C479+C483+C486</f>
        <v>271</v>
      </c>
      <c r="D487" s="9">
        <f>D479+D483+D486</f>
        <v>38.0989</v>
      </c>
      <c r="E487" s="9">
        <f>E479+E483+E486</f>
        <v>16.016500000000001</v>
      </c>
      <c r="F487" s="8">
        <f>F479+F483+F486</f>
        <v>22565966</v>
      </c>
      <c r="G487" s="8">
        <f>G479+G483+G486</f>
        <v>5310830</v>
      </c>
      <c r="H487" s="8">
        <f>H479+H483+H486</f>
        <v>27876796</v>
      </c>
      <c r="I487" s="8">
        <f>I479+I483+I486</f>
        <v>25200</v>
      </c>
      <c r="J487" s="8">
        <f>J479+J483+J486</f>
        <v>9709641</v>
      </c>
      <c r="K487" s="8">
        <f>K479+K483+K486</f>
        <v>278768</v>
      </c>
      <c r="L487" s="8">
        <f>L479+L483+L486</f>
        <v>3999401</v>
      </c>
      <c r="M487" s="8">
        <f>M479+M483+M486</f>
        <v>5787711</v>
      </c>
      <c r="N487" s="10">
        <f>N479+N483+N486</f>
        <v>47398749</v>
      </c>
    </row>
    <row r="488" spans="1:14" x14ac:dyDescent="0.2">
      <c r="A488" s="16"/>
      <c r="B488" s="17"/>
      <c r="C488" s="18"/>
      <c r="D488" s="19"/>
      <c r="E488" s="19"/>
      <c r="F488" s="18"/>
      <c r="G488" s="18"/>
      <c r="H488" s="18"/>
      <c r="I488" s="18"/>
      <c r="J488" s="18"/>
      <c r="K488" s="18"/>
      <c r="L488" s="18"/>
      <c r="M488" s="18"/>
      <c r="N488" s="20"/>
    </row>
    <row r="489" spans="1:14" x14ac:dyDescent="0.2">
      <c r="A489" s="6" t="s">
        <v>471</v>
      </c>
      <c r="B489" s="7"/>
      <c r="C489" s="8"/>
      <c r="D489" s="9"/>
      <c r="E489" s="9"/>
      <c r="F489" s="8"/>
      <c r="G489" s="8"/>
      <c r="H489" s="8"/>
      <c r="I489" s="8"/>
      <c r="J489" s="8"/>
      <c r="K489" s="8"/>
      <c r="L489" s="8"/>
      <c r="M489" s="8"/>
      <c r="N489" s="10"/>
    </row>
    <row r="490" spans="1:14" x14ac:dyDescent="0.2">
      <c r="A490" s="6" t="s">
        <v>472</v>
      </c>
      <c r="B490" s="7" t="s">
        <v>6</v>
      </c>
      <c r="C490" s="8" t="s">
        <v>7</v>
      </c>
      <c r="D490" s="9" t="s">
        <v>8</v>
      </c>
      <c r="E490" s="9" t="s">
        <v>9</v>
      </c>
      <c r="F490" s="8" t="s">
        <v>10</v>
      </c>
      <c r="G490" s="8" t="s">
        <v>11</v>
      </c>
      <c r="H490" s="8" t="s">
        <v>12</v>
      </c>
      <c r="I490" s="8" t="s">
        <v>13</v>
      </c>
      <c r="J490" s="8" t="s">
        <v>14</v>
      </c>
      <c r="K490" s="8" t="s">
        <v>15</v>
      </c>
      <c r="L490" s="8" t="s">
        <v>16</v>
      </c>
      <c r="M490" s="8" t="s">
        <v>17</v>
      </c>
      <c r="N490" s="10" t="s">
        <v>18</v>
      </c>
    </row>
    <row r="491" spans="1:14" x14ac:dyDescent="0.2">
      <c r="A491" s="11" t="s">
        <v>63</v>
      </c>
      <c r="B491" s="12"/>
      <c r="C491" s="13"/>
      <c r="D491" s="14"/>
      <c r="E491" s="14"/>
      <c r="F491" s="13"/>
      <c r="G491" s="13"/>
      <c r="H491" s="13"/>
      <c r="I491" s="13"/>
      <c r="J491" s="13"/>
      <c r="K491" s="13"/>
      <c r="L491" s="13"/>
      <c r="M491" s="13"/>
      <c r="N491" s="15"/>
    </row>
    <row r="492" spans="1:14" x14ac:dyDescent="0.2">
      <c r="A492" s="16" t="s">
        <v>36</v>
      </c>
      <c r="B492" s="17"/>
      <c r="C492" s="18">
        <v>0</v>
      </c>
      <c r="D492" s="19">
        <v>-1.02</v>
      </c>
      <c r="E492" s="19">
        <v>0</v>
      </c>
      <c r="F492" s="18">
        <v>-512400</v>
      </c>
      <c r="G492" s="18">
        <v>0</v>
      </c>
      <c r="H492" s="18">
        <v>-512400</v>
      </c>
      <c r="I492" s="18">
        <v>0</v>
      </c>
      <c r="J492" s="18">
        <v>-178315</v>
      </c>
      <c r="K492" s="18">
        <v>-5124</v>
      </c>
      <c r="L492" s="18">
        <v>0</v>
      </c>
      <c r="M492" s="18">
        <v>0</v>
      </c>
      <c r="N492" s="20">
        <v>-690715</v>
      </c>
    </row>
    <row r="493" spans="1:14" x14ac:dyDescent="0.2">
      <c r="A493" s="16" t="s">
        <v>37</v>
      </c>
      <c r="B493" s="17"/>
      <c r="C493" s="18">
        <v>0</v>
      </c>
      <c r="D493" s="19">
        <v>0</v>
      </c>
      <c r="E493" s="19">
        <v>0</v>
      </c>
      <c r="F493" s="18">
        <v>0</v>
      </c>
      <c r="G493" s="18">
        <v>0</v>
      </c>
      <c r="H493" s="18">
        <v>0</v>
      </c>
      <c r="I493" s="18">
        <v>512400</v>
      </c>
      <c r="J493" s="18">
        <v>173191</v>
      </c>
      <c r="K493" s="18">
        <v>0</v>
      </c>
      <c r="L493" s="18">
        <v>0</v>
      </c>
      <c r="M493" s="18">
        <v>0</v>
      </c>
      <c r="N493" s="20">
        <v>685591</v>
      </c>
    </row>
    <row r="494" spans="1:14" x14ac:dyDescent="0.2">
      <c r="A494" s="16" t="s">
        <v>30</v>
      </c>
      <c r="B494" s="17">
        <v>7</v>
      </c>
      <c r="C494" s="18">
        <v>0</v>
      </c>
      <c r="D494" s="19">
        <v>0</v>
      </c>
      <c r="E494" s="19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55000</v>
      </c>
      <c r="N494" s="20">
        <v>55000</v>
      </c>
    </row>
    <row r="495" spans="1:14" x14ac:dyDescent="0.2">
      <c r="A495" s="16" t="s">
        <v>20</v>
      </c>
      <c r="B495" s="17">
        <v>8</v>
      </c>
      <c r="C495" s="18">
        <v>0</v>
      </c>
      <c r="D495" s="19">
        <v>0</v>
      </c>
      <c r="E495" s="19">
        <v>0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18">
        <v>2913000</v>
      </c>
      <c r="N495" s="20">
        <v>2913000</v>
      </c>
    </row>
    <row r="496" spans="1:14" x14ac:dyDescent="0.2">
      <c r="A496" s="16" t="s">
        <v>21</v>
      </c>
      <c r="B496" s="17">
        <v>544</v>
      </c>
      <c r="C496" s="18">
        <v>0</v>
      </c>
      <c r="D496" s="19">
        <v>0</v>
      </c>
      <c r="E496" s="19">
        <v>0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1766472</v>
      </c>
      <c r="N496" s="20">
        <v>1766472</v>
      </c>
    </row>
    <row r="497" spans="1:14" x14ac:dyDescent="0.2">
      <c r="A497" s="16" t="s">
        <v>23</v>
      </c>
      <c r="B497" s="17"/>
      <c r="C497" s="18">
        <v>0</v>
      </c>
      <c r="D497" s="19">
        <v>0</v>
      </c>
      <c r="E497" s="19">
        <v>2.85</v>
      </c>
      <c r="F497" s="18">
        <v>0</v>
      </c>
      <c r="G497" s="18">
        <v>1211364</v>
      </c>
      <c r="H497" s="18">
        <v>1211364</v>
      </c>
      <c r="I497" s="18">
        <v>0</v>
      </c>
      <c r="J497" s="18">
        <v>421555</v>
      </c>
      <c r="K497" s="18">
        <v>12114</v>
      </c>
      <c r="L497" s="18">
        <v>0</v>
      </c>
      <c r="M497" s="18">
        <v>0</v>
      </c>
      <c r="N497" s="20">
        <v>1632919</v>
      </c>
    </row>
    <row r="498" spans="1:14" x14ac:dyDescent="0.2">
      <c r="A498" s="16" t="s">
        <v>64</v>
      </c>
      <c r="B498" s="17"/>
      <c r="C498" s="18">
        <v>0</v>
      </c>
      <c r="D498" s="19">
        <v>25.738099999999999</v>
      </c>
      <c r="E498" s="19">
        <v>9.36</v>
      </c>
      <c r="F498" s="18">
        <v>16389784</v>
      </c>
      <c r="G498" s="18">
        <v>2986922</v>
      </c>
      <c r="H498" s="18">
        <v>19376706</v>
      </c>
      <c r="I498" s="18">
        <v>0</v>
      </c>
      <c r="J498" s="18">
        <v>6743094</v>
      </c>
      <c r="K498" s="18">
        <v>193767</v>
      </c>
      <c r="L498" s="18">
        <v>236670</v>
      </c>
      <c r="M498" s="18">
        <v>0</v>
      </c>
      <c r="N498" s="20">
        <v>26356470</v>
      </c>
    </row>
    <row r="499" spans="1:14" x14ac:dyDescent="0.2">
      <c r="A499" s="16" t="s">
        <v>83</v>
      </c>
      <c r="B499" s="17"/>
      <c r="C499" s="18">
        <v>0</v>
      </c>
      <c r="D499" s="19">
        <v>0</v>
      </c>
      <c r="E499" s="19">
        <v>0</v>
      </c>
      <c r="F499" s="18">
        <v>48000</v>
      </c>
      <c r="G499" s="18">
        <v>0</v>
      </c>
      <c r="H499" s="18">
        <v>48000</v>
      </c>
      <c r="I499" s="18">
        <v>0</v>
      </c>
      <c r="J499" s="18">
        <v>16704</v>
      </c>
      <c r="K499" s="18">
        <v>480</v>
      </c>
      <c r="L499" s="18">
        <v>4500</v>
      </c>
      <c r="M499" s="18">
        <v>0</v>
      </c>
      <c r="N499" s="20">
        <v>69204</v>
      </c>
    </row>
    <row r="500" spans="1:14" x14ac:dyDescent="0.2">
      <c r="A500" s="11" t="s">
        <v>24</v>
      </c>
      <c r="B500" s="12"/>
      <c r="C500" s="13">
        <f>SUM(C492:C499)</f>
        <v>0</v>
      </c>
      <c r="D500" s="14">
        <f>SUM(D492:D499)</f>
        <v>24.7181</v>
      </c>
      <c r="E500" s="14">
        <f>SUM(E492:E499)</f>
        <v>12.209999999999999</v>
      </c>
      <c r="F500" s="13">
        <f>SUM(F492:F499)</f>
        <v>15925384</v>
      </c>
      <c r="G500" s="13">
        <f>SUM(G492:G499)</f>
        <v>4198286</v>
      </c>
      <c r="H500" s="13">
        <f>SUM(H492:H499)</f>
        <v>20123670</v>
      </c>
      <c r="I500" s="13">
        <f>SUM(I492:I499)</f>
        <v>512400</v>
      </c>
      <c r="J500" s="13">
        <f>SUM(J492:J499)</f>
        <v>7176229</v>
      </c>
      <c r="K500" s="13">
        <f>SUM(K492:K499)</f>
        <v>201237</v>
      </c>
      <c r="L500" s="13">
        <f>SUM(L492:L499)</f>
        <v>241170</v>
      </c>
      <c r="M500" s="13">
        <f>SUM(M492:M499)</f>
        <v>4734472</v>
      </c>
      <c r="N500" s="15">
        <f>SUM(N492:N499)</f>
        <v>32787941</v>
      </c>
    </row>
    <row r="501" spans="1:14" x14ac:dyDescent="0.2">
      <c r="A501" s="11" t="s">
        <v>25</v>
      </c>
      <c r="B501" s="12"/>
      <c r="C501" s="13"/>
      <c r="D501" s="14"/>
      <c r="E501" s="14"/>
      <c r="F501" s="13"/>
      <c r="G501" s="13"/>
      <c r="H501" s="13"/>
      <c r="I501" s="13"/>
      <c r="J501" s="13"/>
      <c r="K501" s="13"/>
      <c r="L501" s="13"/>
      <c r="M501" s="13"/>
      <c r="N501" s="15"/>
    </row>
    <row r="502" spans="1:14" x14ac:dyDescent="0.2">
      <c r="A502" s="16" t="s">
        <v>49</v>
      </c>
      <c r="B502" s="17"/>
      <c r="C502" s="18">
        <v>33</v>
      </c>
      <c r="D502" s="19">
        <v>0</v>
      </c>
      <c r="E502" s="19">
        <v>1.2075</v>
      </c>
      <c r="F502" s="18">
        <v>0</v>
      </c>
      <c r="G502" s="18">
        <v>371219</v>
      </c>
      <c r="H502" s="18">
        <v>371219</v>
      </c>
      <c r="I502" s="18">
        <v>0</v>
      </c>
      <c r="J502" s="18">
        <v>129184</v>
      </c>
      <c r="K502" s="18">
        <v>3712</v>
      </c>
      <c r="L502" s="18">
        <v>3300</v>
      </c>
      <c r="M502" s="18">
        <v>0</v>
      </c>
      <c r="N502" s="20">
        <v>503703</v>
      </c>
    </row>
    <row r="503" spans="1:14" x14ac:dyDescent="0.2">
      <c r="A503" s="16" t="s">
        <v>176</v>
      </c>
      <c r="B503" s="17"/>
      <c r="C503" s="18">
        <v>257</v>
      </c>
      <c r="D503" s="19">
        <v>0</v>
      </c>
      <c r="E503" s="19">
        <v>4.1905000000000001</v>
      </c>
      <c r="F503" s="18">
        <v>0</v>
      </c>
      <c r="G503" s="18">
        <v>1288277</v>
      </c>
      <c r="H503" s="18">
        <v>1288277</v>
      </c>
      <c r="I503" s="18">
        <v>0</v>
      </c>
      <c r="J503" s="18">
        <v>448321</v>
      </c>
      <c r="K503" s="18">
        <v>12883</v>
      </c>
      <c r="L503" s="18">
        <v>15677</v>
      </c>
      <c r="M503" s="18">
        <v>0</v>
      </c>
      <c r="N503" s="20">
        <v>1752275</v>
      </c>
    </row>
    <row r="504" spans="1:14" x14ac:dyDescent="0.2">
      <c r="A504" s="11" t="s">
        <v>24</v>
      </c>
      <c r="B504" s="12"/>
      <c r="C504" s="13">
        <f>SUM(C502:C503)</f>
        <v>290</v>
      </c>
      <c r="D504" s="14">
        <f>SUM(D502:D503)</f>
        <v>0</v>
      </c>
      <c r="E504" s="14">
        <f>SUM(E502:E503)</f>
        <v>5.3979999999999997</v>
      </c>
      <c r="F504" s="13">
        <f>SUM(F502:F503)</f>
        <v>0</v>
      </c>
      <c r="G504" s="13">
        <f>SUM(G502:G503)</f>
        <v>1659496</v>
      </c>
      <c r="H504" s="13">
        <f>SUM(H502:H503)</f>
        <v>1659496</v>
      </c>
      <c r="I504" s="13">
        <f>SUM(I502:I503)</f>
        <v>0</v>
      </c>
      <c r="J504" s="13">
        <f>SUM(J502:J503)</f>
        <v>577505</v>
      </c>
      <c r="K504" s="13">
        <f>SUM(K502:K503)</f>
        <v>16595</v>
      </c>
      <c r="L504" s="13">
        <f>SUM(L502:L503)</f>
        <v>18977</v>
      </c>
      <c r="M504" s="13">
        <f>SUM(M502:M503)</f>
        <v>0</v>
      </c>
      <c r="N504" s="15">
        <f>SUM(N502:N503)</f>
        <v>2255978</v>
      </c>
    </row>
    <row r="505" spans="1:14" x14ac:dyDescent="0.2">
      <c r="A505" s="11" t="s">
        <v>179</v>
      </c>
      <c r="B505" s="12"/>
      <c r="C505" s="13"/>
      <c r="D505" s="14"/>
      <c r="E505" s="14"/>
      <c r="F505" s="13"/>
      <c r="G505" s="13"/>
      <c r="H505" s="13"/>
      <c r="I505" s="13"/>
      <c r="J505" s="13"/>
      <c r="K505" s="13"/>
      <c r="L505" s="13"/>
      <c r="M505" s="13"/>
      <c r="N505" s="15"/>
    </row>
    <row r="506" spans="1:14" x14ac:dyDescent="0.2">
      <c r="A506" s="16" t="s">
        <v>180</v>
      </c>
      <c r="B506" s="17"/>
      <c r="C506" s="18">
        <v>33</v>
      </c>
      <c r="D506" s="19">
        <v>3.125</v>
      </c>
      <c r="E506" s="19">
        <v>1.0820000000000001</v>
      </c>
      <c r="F506" s="18">
        <v>1703288</v>
      </c>
      <c r="G506" s="18">
        <v>313226</v>
      </c>
      <c r="H506" s="18">
        <v>2016514</v>
      </c>
      <c r="I506" s="18">
        <v>0</v>
      </c>
      <c r="J506" s="18">
        <v>701746</v>
      </c>
      <c r="K506" s="18">
        <v>20165</v>
      </c>
      <c r="L506" s="18">
        <v>15609</v>
      </c>
      <c r="M506" s="18">
        <v>0</v>
      </c>
      <c r="N506" s="20">
        <v>2733869</v>
      </c>
    </row>
    <row r="507" spans="1:14" x14ac:dyDescent="0.2">
      <c r="A507" s="11" t="s">
        <v>24</v>
      </c>
      <c r="B507" s="12"/>
      <c r="C507" s="13">
        <f>SUM(C506:C506)</f>
        <v>33</v>
      </c>
      <c r="D507" s="14">
        <f>SUM(D506:D506)</f>
        <v>3.125</v>
      </c>
      <c r="E507" s="14">
        <f>SUM(E506:E506)</f>
        <v>1.0820000000000001</v>
      </c>
      <c r="F507" s="13">
        <f>SUM(F506:F506)</f>
        <v>1703288</v>
      </c>
      <c r="G507" s="13">
        <f>SUM(G506:G506)</f>
        <v>313226</v>
      </c>
      <c r="H507" s="13">
        <f>SUM(H506:H506)</f>
        <v>2016514</v>
      </c>
      <c r="I507" s="13">
        <f>SUM(I506:I506)</f>
        <v>0</v>
      </c>
      <c r="J507" s="13">
        <f>SUM(J506:J506)</f>
        <v>701746</v>
      </c>
      <c r="K507" s="13">
        <f>SUM(K506:K506)</f>
        <v>20165</v>
      </c>
      <c r="L507" s="13">
        <f>SUM(L506:L506)</f>
        <v>15609</v>
      </c>
      <c r="M507" s="13">
        <f>SUM(M506:M506)</f>
        <v>0</v>
      </c>
      <c r="N507" s="15">
        <f>SUM(N506:N506)</f>
        <v>2733869</v>
      </c>
    </row>
    <row r="508" spans="1:14" x14ac:dyDescent="0.2">
      <c r="A508" s="6" t="s">
        <v>473</v>
      </c>
      <c r="B508" s="7"/>
      <c r="C508" s="8">
        <f>C500+C504+C507</f>
        <v>323</v>
      </c>
      <c r="D508" s="9">
        <f>D500+D504+D507</f>
        <v>27.8431</v>
      </c>
      <c r="E508" s="9">
        <f>E500+E504+E507</f>
        <v>18.689999999999998</v>
      </c>
      <c r="F508" s="8">
        <f>F500+F504+F507</f>
        <v>17628672</v>
      </c>
      <c r="G508" s="8">
        <f>G500+G504+G507</f>
        <v>6171008</v>
      </c>
      <c r="H508" s="8">
        <f>H500+H504+H507</f>
        <v>23799680</v>
      </c>
      <c r="I508" s="8">
        <f>I500+I504+I507</f>
        <v>512400</v>
      </c>
      <c r="J508" s="8">
        <f>J500+J504+J507</f>
        <v>8455480</v>
      </c>
      <c r="K508" s="8">
        <f>K500+K504+K507</f>
        <v>237997</v>
      </c>
      <c r="L508" s="8">
        <f>L500+L504+L507</f>
        <v>275756</v>
      </c>
      <c r="M508" s="8">
        <f>M500+M504+M507</f>
        <v>4734472</v>
      </c>
      <c r="N508" s="10">
        <f>N500+N504+N507</f>
        <v>37777788</v>
      </c>
    </row>
    <row r="509" spans="1:14" x14ac:dyDescent="0.2">
      <c r="A509" s="16"/>
      <c r="B509" s="17"/>
      <c r="C509" s="18"/>
      <c r="D509" s="19"/>
      <c r="E509" s="19"/>
      <c r="F509" s="18"/>
      <c r="G509" s="18"/>
      <c r="H509" s="18"/>
      <c r="I509" s="18"/>
      <c r="J509" s="18"/>
      <c r="K509" s="18"/>
      <c r="L509" s="18"/>
      <c r="M509" s="18"/>
      <c r="N509" s="20"/>
    </row>
    <row r="510" spans="1:14" x14ac:dyDescent="0.2">
      <c r="A510" s="6" t="s">
        <v>474</v>
      </c>
      <c r="B510" s="7"/>
      <c r="C510" s="8"/>
      <c r="D510" s="9"/>
      <c r="E510" s="9"/>
      <c r="F510" s="8"/>
      <c r="G510" s="8"/>
      <c r="H510" s="8"/>
      <c r="I510" s="8"/>
      <c r="J510" s="8"/>
      <c r="K510" s="8"/>
      <c r="L510" s="8"/>
      <c r="M510" s="8"/>
      <c r="N510" s="10"/>
    </row>
    <row r="511" spans="1:14" x14ac:dyDescent="0.2">
      <c r="A511" s="6" t="s">
        <v>475</v>
      </c>
      <c r="B511" s="7" t="s">
        <v>6</v>
      </c>
      <c r="C511" s="8" t="s">
        <v>7</v>
      </c>
      <c r="D511" s="9" t="s">
        <v>8</v>
      </c>
      <c r="E511" s="9" t="s">
        <v>9</v>
      </c>
      <c r="F511" s="8" t="s">
        <v>10</v>
      </c>
      <c r="G511" s="8" t="s">
        <v>11</v>
      </c>
      <c r="H511" s="8" t="s">
        <v>12</v>
      </c>
      <c r="I511" s="8" t="s">
        <v>13</v>
      </c>
      <c r="J511" s="8" t="s">
        <v>14</v>
      </c>
      <c r="K511" s="8" t="s">
        <v>15</v>
      </c>
      <c r="L511" s="8" t="s">
        <v>16</v>
      </c>
      <c r="M511" s="8" t="s">
        <v>17</v>
      </c>
      <c r="N511" s="10" t="s">
        <v>18</v>
      </c>
    </row>
    <row r="512" spans="1:14" x14ac:dyDescent="0.2">
      <c r="A512" s="11" t="s">
        <v>63</v>
      </c>
      <c r="B512" s="12"/>
      <c r="C512" s="13"/>
      <c r="D512" s="14"/>
      <c r="E512" s="14"/>
      <c r="F512" s="13"/>
      <c r="G512" s="13"/>
      <c r="H512" s="13"/>
      <c r="I512" s="13"/>
      <c r="J512" s="13"/>
      <c r="K512" s="13"/>
      <c r="L512" s="13"/>
      <c r="M512" s="13"/>
      <c r="N512" s="15"/>
    </row>
    <row r="513" spans="1:14" x14ac:dyDescent="0.2">
      <c r="A513" s="16" t="s">
        <v>241</v>
      </c>
      <c r="B513" s="17"/>
      <c r="C513" s="18">
        <v>0</v>
      </c>
      <c r="D513" s="19">
        <v>0</v>
      </c>
      <c r="E513" s="19">
        <v>0</v>
      </c>
      <c r="F513" s="18">
        <v>-120000</v>
      </c>
      <c r="G513" s="18">
        <v>0</v>
      </c>
      <c r="H513" s="18">
        <v>-120000</v>
      </c>
      <c r="I513" s="18">
        <v>0</v>
      </c>
      <c r="J513" s="18">
        <v>-41760</v>
      </c>
      <c r="K513" s="18">
        <v>-1200</v>
      </c>
      <c r="L513" s="18">
        <v>0</v>
      </c>
      <c r="M513" s="18">
        <v>0</v>
      </c>
      <c r="N513" s="20">
        <v>-161760</v>
      </c>
    </row>
    <row r="514" spans="1:14" x14ac:dyDescent="0.2">
      <c r="A514" s="16" t="s">
        <v>36</v>
      </c>
      <c r="B514" s="17"/>
      <c r="C514" s="18">
        <v>0</v>
      </c>
      <c r="D514" s="19">
        <v>-0.2</v>
      </c>
      <c r="E514" s="19">
        <v>0</v>
      </c>
      <c r="F514" s="18">
        <v>-100800</v>
      </c>
      <c r="G514" s="18">
        <v>0</v>
      </c>
      <c r="H514" s="18">
        <v>-100800</v>
      </c>
      <c r="I514" s="18">
        <v>0</v>
      </c>
      <c r="J514" s="18">
        <v>-35078</v>
      </c>
      <c r="K514" s="18">
        <v>-1008</v>
      </c>
      <c r="L514" s="18">
        <v>0</v>
      </c>
      <c r="M514" s="18">
        <v>0</v>
      </c>
      <c r="N514" s="20">
        <v>-135878</v>
      </c>
    </row>
    <row r="515" spans="1:14" x14ac:dyDescent="0.2">
      <c r="A515" s="16" t="s">
        <v>168</v>
      </c>
      <c r="B515" s="17"/>
      <c r="C515" s="18">
        <v>0</v>
      </c>
      <c r="D515" s="19">
        <v>0</v>
      </c>
      <c r="E515" s="19">
        <v>0</v>
      </c>
      <c r="F515" s="18">
        <v>0</v>
      </c>
      <c r="G515" s="18">
        <v>0</v>
      </c>
      <c r="H515" s="18">
        <v>0</v>
      </c>
      <c r="I515" s="18">
        <v>144000</v>
      </c>
      <c r="J515" s="18">
        <v>48672</v>
      </c>
      <c r="K515" s="18">
        <v>0</v>
      </c>
      <c r="L515" s="18">
        <v>0</v>
      </c>
      <c r="M515" s="18">
        <v>0</v>
      </c>
      <c r="N515" s="20">
        <v>192672</v>
      </c>
    </row>
    <row r="516" spans="1:14" x14ac:dyDescent="0.2">
      <c r="A516" s="16" t="s">
        <v>37</v>
      </c>
      <c r="B516" s="17"/>
      <c r="C516" s="18">
        <v>0</v>
      </c>
      <c r="D516" s="19">
        <v>0</v>
      </c>
      <c r="E516" s="19">
        <v>0</v>
      </c>
      <c r="F516" s="18">
        <v>0</v>
      </c>
      <c r="G516" s="18">
        <v>0</v>
      </c>
      <c r="H516" s="18">
        <v>0</v>
      </c>
      <c r="I516" s="18">
        <v>100800</v>
      </c>
      <c r="J516" s="18">
        <v>34070</v>
      </c>
      <c r="K516" s="18">
        <v>0</v>
      </c>
      <c r="L516" s="18">
        <v>0</v>
      </c>
      <c r="M516" s="18">
        <v>0</v>
      </c>
      <c r="N516" s="20">
        <v>134870</v>
      </c>
    </row>
    <row r="517" spans="1:14" x14ac:dyDescent="0.2">
      <c r="A517" s="16" t="s">
        <v>242</v>
      </c>
      <c r="B517" s="17"/>
      <c r="C517" s="18">
        <v>0</v>
      </c>
      <c r="D517" s="19">
        <v>0</v>
      </c>
      <c r="E517" s="19">
        <v>0</v>
      </c>
      <c r="F517" s="18">
        <v>0</v>
      </c>
      <c r="G517" s="18">
        <v>0</v>
      </c>
      <c r="H517" s="18">
        <v>0</v>
      </c>
      <c r="I517" s="18">
        <v>120000</v>
      </c>
      <c r="J517" s="18">
        <v>0</v>
      </c>
      <c r="K517" s="18">
        <v>0</v>
      </c>
      <c r="L517" s="18">
        <v>0</v>
      </c>
      <c r="M517" s="18">
        <v>0</v>
      </c>
      <c r="N517" s="20">
        <v>120000</v>
      </c>
    </row>
    <row r="518" spans="1:14" x14ac:dyDescent="0.2">
      <c r="A518" s="16" t="s">
        <v>20</v>
      </c>
      <c r="B518" s="17">
        <v>8</v>
      </c>
      <c r="C518" s="18">
        <v>0</v>
      </c>
      <c r="D518" s="19">
        <v>0</v>
      </c>
      <c r="E518" s="19">
        <v>0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8013000</v>
      </c>
      <c r="N518" s="20">
        <v>8013000</v>
      </c>
    </row>
    <row r="519" spans="1:14" x14ac:dyDescent="0.2">
      <c r="A519" s="16" t="s">
        <v>21</v>
      </c>
      <c r="B519" s="17">
        <v>544</v>
      </c>
      <c r="C519" s="18">
        <v>0</v>
      </c>
      <c r="D519" s="19">
        <v>0</v>
      </c>
      <c r="E519" s="19">
        <v>0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18">
        <v>5342500</v>
      </c>
      <c r="N519" s="20">
        <v>5342500</v>
      </c>
    </row>
    <row r="520" spans="1:14" x14ac:dyDescent="0.2">
      <c r="A520" s="16" t="s">
        <v>23</v>
      </c>
      <c r="B520" s="17"/>
      <c r="C520" s="18">
        <v>0</v>
      </c>
      <c r="D520" s="19">
        <v>0</v>
      </c>
      <c r="E520" s="19">
        <v>3.98</v>
      </c>
      <c r="F520" s="18">
        <v>0</v>
      </c>
      <c r="G520" s="18">
        <v>1691659</v>
      </c>
      <c r="H520" s="18">
        <v>1691659</v>
      </c>
      <c r="I520" s="18">
        <v>0</v>
      </c>
      <c r="J520" s="18">
        <v>588698</v>
      </c>
      <c r="K520" s="18">
        <v>16917</v>
      </c>
      <c r="L520" s="18">
        <v>0</v>
      </c>
      <c r="M520" s="18">
        <v>0</v>
      </c>
      <c r="N520" s="20">
        <v>2280357</v>
      </c>
    </row>
    <row r="521" spans="1:14" x14ac:dyDescent="0.2">
      <c r="A521" s="16" t="s">
        <v>64</v>
      </c>
      <c r="B521" s="17"/>
      <c r="C521" s="18">
        <v>0</v>
      </c>
      <c r="D521" s="19">
        <v>70.047600000000003</v>
      </c>
      <c r="E521" s="19">
        <v>11.3757</v>
      </c>
      <c r="F521" s="18">
        <v>44446486</v>
      </c>
      <c r="G521" s="18">
        <v>3630177</v>
      </c>
      <c r="H521" s="18">
        <v>48076663</v>
      </c>
      <c r="I521" s="18">
        <v>0</v>
      </c>
      <c r="J521" s="18">
        <v>16730678</v>
      </c>
      <c r="K521" s="18">
        <v>480766</v>
      </c>
      <c r="L521" s="18">
        <v>3116856</v>
      </c>
      <c r="M521" s="18">
        <v>0</v>
      </c>
      <c r="N521" s="20">
        <v>67924197</v>
      </c>
    </row>
    <row r="522" spans="1:14" x14ac:dyDescent="0.2">
      <c r="A522" s="16" t="s">
        <v>83</v>
      </c>
      <c r="B522" s="17"/>
      <c r="C522" s="18">
        <v>0</v>
      </c>
      <c r="D522" s="19">
        <v>0</v>
      </c>
      <c r="E522" s="19">
        <v>0</v>
      </c>
      <c r="F522" s="18">
        <v>216000</v>
      </c>
      <c r="G522" s="18">
        <v>0</v>
      </c>
      <c r="H522" s="18">
        <v>216000</v>
      </c>
      <c r="I522" s="18">
        <v>0</v>
      </c>
      <c r="J522" s="18">
        <v>75168</v>
      </c>
      <c r="K522" s="18">
        <v>2160</v>
      </c>
      <c r="L522" s="18">
        <v>40500</v>
      </c>
      <c r="M522" s="18">
        <v>0</v>
      </c>
      <c r="N522" s="20">
        <v>331668</v>
      </c>
    </row>
    <row r="523" spans="1:14" x14ac:dyDescent="0.2">
      <c r="A523" s="11" t="s">
        <v>24</v>
      </c>
      <c r="B523" s="12"/>
      <c r="C523" s="13">
        <f>SUM(C513:C522)</f>
        <v>0</v>
      </c>
      <c r="D523" s="14">
        <f>SUM(D513:D522)</f>
        <v>69.8476</v>
      </c>
      <c r="E523" s="14">
        <f>SUM(E513:E522)</f>
        <v>15.355700000000001</v>
      </c>
      <c r="F523" s="13">
        <f>SUM(F513:F522)</f>
        <v>44441686</v>
      </c>
      <c r="G523" s="13">
        <f>SUM(G513:G522)</f>
        <v>5321836</v>
      </c>
      <c r="H523" s="13">
        <f>SUM(H513:H522)</f>
        <v>49763522</v>
      </c>
      <c r="I523" s="13">
        <f>SUM(I513:I522)</f>
        <v>364800</v>
      </c>
      <c r="J523" s="13">
        <f>SUM(J513:J522)</f>
        <v>17400448</v>
      </c>
      <c r="K523" s="13">
        <f>SUM(K513:K522)</f>
        <v>497635</v>
      </c>
      <c r="L523" s="13">
        <f>SUM(L513:L522)</f>
        <v>3157356</v>
      </c>
      <c r="M523" s="13">
        <f>SUM(M513:M522)</f>
        <v>13355500</v>
      </c>
      <c r="N523" s="15">
        <f>SUM(N513:N522)</f>
        <v>84041626</v>
      </c>
    </row>
    <row r="524" spans="1:14" x14ac:dyDescent="0.2">
      <c r="A524" s="11" t="s">
        <v>25</v>
      </c>
      <c r="B524" s="12"/>
      <c r="C524" s="13"/>
      <c r="D524" s="14"/>
      <c r="E524" s="14"/>
      <c r="F524" s="13"/>
      <c r="G524" s="13"/>
      <c r="H524" s="13"/>
      <c r="I524" s="13"/>
      <c r="J524" s="13"/>
      <c r="K524" s="13"/>
      <c r="L524" s="13"/>
      <c r="M524" s="13"/>
      <c r="N524" s="15"/>
    </row>
    <row r="525" spans="1:14" x14ac:dyDescent="0.2">
      <c r="A525" s="16" t="s">
        <v>49</v>
      </c>
      <c r="B525" s="17"/>
      <c r="C525" s="18">
        <v>140</v>
      </c>
      <c r="D525" s="19">
        <v>0</v>
      </c>
      <c r="E525" s="19">
        <v>4.9058000000000002</v>
      </c>
      <c r="F525" s="18">
        <v>0</v>
      </c>
      <c r="G525" s="18">
        <v>1508180</v>
      </c>
      <c r="H525" s="18">
        <v>1508180</v>
      </c>
      <c r="I525" s="18">
        <v>0</v>
      </c>
      <c r="J525" s="18">
        <v>524847</v>
      </c>
      <c r="K525" s="18">
        <v>15082</v>
      </c>
      <c r="L525" s="18">
        <v>14000</v>
      </c>
      <c r="M525" s="18">
        <v>0</v>
      </c>
      <c r="N525" s="20">
        <v>2047027</v>
      </c>
    </row>
    <row r="526" spans="1:14" x14ac:dyDescent="0.2">
      <c r="A526" s="16" t="s">
        <v>126</v>
      </c>
      <c r="B526" s="17"/>
      <c r="C526" s="18">
        <v>246</v>
      </c>
      <c r="D526" s="19">
        <v>0</v>
      </c>
      <c r="E526" s="19">
        <v>4.0488</v>
      </c>
      <c r="F526" s="18">
        <v>0</v>
      </c>
      <c r="G526" s="18">
        <v>1244714</v>
      </c>
      <c r="H526" s="18">
        <v>1244714</v>
      </c>
      <c r="I526" s="18">
        <v>0</v>
      </c>
      <c r="J526" s="18">
        <v>433160</v>
      </c>
      <c r="K526" s="18">
        <v>12447</v>
      </c>
      <c r="L526" s="18">
        <v>15006</v>
      </c>
      <c r="M526" s="18">
        <v>0</v>
      </c>
      <c r="N526" s="20">
        <v>1692880</v>
      </c>
    </row>
    <row r="527" spans="1:14" x14ac:dyDescent="0.2">
      <c r="A527" s="16" t="s">
        <v>175</v>
      </c>
      <c r="B527" s="17"/>
      <c r="C527" s="18">
        <v>39</v>
      </c>
      <c r="D527" s="19">
        <v>0</v>
      </c>
      <c r="E527" s="19">
        <v>0.66469999999999996</v>
      </c>
      <c r="F527" s="18">
        <v>0</v>
      </c>
      <c r="G527" s="18">
        <v>204347</v>
      </c>
      <c r="H527" s="18">
        <v>204347</v>
      </c>
      <c r="I527" s="18">
        <v>0</v>
      </c>
      <c r="J527" s="18">
        <v>71112</v>
      </c>
      <c r="K527" s="18">
        <v>2043</v>
      </c>
      <c r="L527" s="18">
        <v>1599</v>
      </c>
      <c r="M527" s="18">
        <v>0</v>
      </c>
      <c r="N527" s="20">
        <v>277058</v>
      </c>
    </row>
    <row r="528" spans="1:14" x14ac:dyDescent="0.2">
      <c r="A528" s="16" t="s">
        <v>176</v>
      </c>
      <c r="B528" s="17"/>
      <c r="C528" s="18">
        <v>771</v>
      </c>
      <c r="D528" s="19">
        <v>0</v>
      </c>
      <c r="E528" s="19">
        <v>9.8734999999999999</v>
      </c>
      <c r="F528" s="18">
        <v>0</v>
      </c>
      <c r="G528" s="18">
        <v>3035390</v>
      </c>
      <c r="H528" s="18">
        <v>3035390</v>
      </c>
      <c r="I528" s="18">
        <v>0</v>
      </c>
      <c r="J528" s="18">
        <v>1056316</v>
      </c>
      <c r="K528" s="18">
        <v>30354</v>
      </c>
      <c r="L528" s="18">
        <v>47031</v>
      </c>
      <c r="M528" s="18">
        <v>0</v>
      </c>
      <c r="N528" s="20">
        <v>4138737</v>
      </c>
    </row>
    <row r="529" spans="1:14" x14ac:dyDescent="0.2">
      <c r="A529" s="11" t="s">
        <v>24</v>
      </c>
      <c r="B529" s="12"/>
      <c r="C529" s="13">
        <f>SUM(C525:C528)</f>
        <v>1196</v>
      </c>
      <c r="D529" s="14">
        <f>SUM(D525:D528)</f>
        <v>0</v>
      </c>
      <c r="E529" s="14">
        <f>SUM(E525:E528)</f>
        <v>19.492799999999999</v>
      </c>
      <c r="F529" s="13">
        <f>SUM(F525:F528)</f>
        <v>0</v>
      </c>
      <c r="G529" s="13">
        <f>SUM(G525:G528)</f>
        <v>5992631</v>
      </c>
      <c r="H529" s="13">
        <f>SUM(H525:H528)</f>
        <v>5992631</v>
      </c>
      <c r="I529" s="13">
        <f>SUM(I525:I528)</f>
        <v>0</v>
      </c>
      <c r="J529" s="13">
        <f>SUM(J525:J528)</f>
        <v>2085435</v>
      </c>
      <c r="K529" s="13">
        <f>SUM(K525:K528)</f>
        <v>59926</v>
      </c>
      <c r="L529" s="13">
        <f>SUM(L525:L528)</f>
        <v>77636</v>
      </c>
      <c r="M529" s="13">
        <f>SUM(M525:M528)</f>
        <v>0</v>
      </c>
      <c r="N529" s="15">
        <f>SUM(N525:N528)</f>
        <v>8155702</v>
      </c>
    </row>
    <row r="530" spans="1:14" x14ac:dyDescent="0.2">
      <c r="A530" s="11" t="s">
        <v>179</v>
      </c>
      <c r="B530" s="12"/>
      <c r="C530" s="13"/>
      <c r="D530" s="14"/>
      <c r="E530" s="14"/>
      <c r="F530" s="13"/>
      <c r="G530" s="13"/>
      <c r="H530" s="13"/>
      <c r="I530" s="13"/>
      <c r="J530" s="13"/>
      <c r="K530" s="13"/>
      <c r="L530" s="13"/>
      <c r="M530" s="13"/>
      <c r="N530" s="15"/>
    </row>
    <row r="531" spans="1:14" x14ac:dyDescent="0.2">
      <c r="A531" s="16" t="s">
        <v>297</v>
      </c>
      <c r="B531" s="17"/>
      <c r="C531" s="18">
        <v>126</v>
      </c>
      <c r="D531" s="19">
        <v>7.3205</v>
      </c>
      <c r="E531" s="19">
        <v>4.1311</v>
      </c>
      <c r="F531" s="18">
        <v>3990053</v>
      </c>
      <c r="G531" s="18">
        <v>1195904</v>
      </c>
      <c r="H531" s="18">
        <v>5185957</v>
      </c>
      <c r="I531" s="18">
        <v>0</v>
      </c>
      <c r="J531" s="18">
        <v>1804713</v>
      </c>
      <c r="K531" s="18">
        <v>51860</v>
      </c>
      <c r="L531" s="18">
        <v>59598</v>
      </c>
      <c r="M531" s="18">
        <v>0</v>
      </c>
      <c r="N531" s="20">
        <v>7050268</v>
      </c>
    </row>
    <row r="532" spans="1:14" x14ac:dyDescent="0.2">
      <c r="A532" s="16" t="s">
        <v>313</v>
      </c>
      <c r="B532" s="17"/>
      <c r="C532" s="18">
        <v>14</v>
      </c>
      <c r="D532" s="19">
        <v>0.56000000000000005</v>
      </c>
      <c r="E532" s="19">
        <v>0.45900000000000002</v>
      </c>
      <c r="F532" s="18">
        <v>305229</v>
      </c>
      <c r="G532" s="18">
        <v>132875</v>
      </c>
      <c r="H532" s="18">
        <v>438104</v>
      </c>
      <c r="I532" s="18">
        <v>0</v>
      </c>
      <c r="J532" s="18">
        <v>152460</v>
      </c>
      <c r="K532" s="18">
        <v>4381</v>
      </c>
      <c r="L532" s="18">
        <v>5040</v>
      </c>
      <c r="M532" s="18">
        <v>0</v>
      </c>
      <c r="N532" s="20">
        <v>595604</v>
      </c>
    </row>
    <row r="533" spans="1:14" x14ac:dyDescent="0.2">
      <c r="A533" s="11" t="s">
        <v>24</v>
      </c>
      <c r="B533" s="12"/>
      <c r="C533" s="13">
        <f>SUM(C531:C532)</f>
        <v>140</v>
      </c>
      <c r="D533" s="14">
        <f>SUM(D531:D532)</f>
        <v>7.8804999999999996</v>
      </c>
      <c r="E533" s="14">
        <f>SUM(E531:E532)</f>
        <v>4.5900999999999996</v>
      </c>
      <c r="F533" s="13">
        <f>SUM(F531:F532)</f>
        <v>4295282</v>
      </c>
      <c r="G533" s="13">
        <f>SUM(G531:G532)</f>
        <v>1328779</v>
      </c>
      <c r="H533" s="13">
        <f>SUM(H531:H532)</f>
        <v>5624061</v>
      </c>
      <c r="I533" s="13">
        <f>SUM(I531:I532)</f>
        <v>0</v>
      </c>
      <c r="J533" s="13">
        <f>SUM(J531:J532)</f>
        <v>1957173</v>
      </c>
      <c r="K533" s="13">
        <f>SUM(K531:K532)</f>
        <v>56241</v>
      </c>
      <c r="L533" s="13">
        <f>SUM(L531:L532)</f>
        <v>64638</v>
      </c>
      <c r="M533" s="13">
        <f>SUM(M531:M532)</f>
        <v>0</v>
      </c>
      <c r="N533" s="15">
        <f>SUM(N531:N532)</f>
        <v>7645872</v>
      </c>
    </row>
    <row r="534" spans="1:14" x14ac:dyDescent="0.2">
      <c r="A534" s="6" t="s">
        <v>476</v>
      </c>
      <c r="B534" s="7"/>
      <c r="C534" s="8">
        <f>C523+C529+C533</f>
        <v>1336</v>
      </c>
      <c r="D534" s="9">
        <f>D523+D529+D533</f>
        <v>77.728099999999998</v>
      </c>
      <c r="E534" s="9">
        <f>E523+E529+E533</f>
        <v>39.438600000000001</v>
      </c>
      <c r="F534" s="8">
        <f>F523+F529+F533</f>
        <v>48736968</v>
      </c>
      <c r="G534" s="8">
        <f>G523+G529+G533</f>
        <v>12643246</v>
      </c>
      <c r="H534" s="8">
        <f>H523+H529+H533</f>
        <v>61380214</v>
      </c>
      <c r="I534" s="8">
        <f>I523+I529+I533</f>
        <v>364800</v>
      </c>
      <c r="J534" s="8">
        <f>J523+J529+J533</f>
        <v>21443056</v>
      </c>
      <c r="K534" s="8">
        <f>K523+K529+K533</f>
        <v>613802</v>
      </c>
      <c r="L534" s="8">
        <f>L523+L529+L533</f>
        <v>3299630</v>
      </c>
      <c r="M534" s="8">
        <f>M523+M529+M533</f>
        <v>13355500</v>
      </c>
      <c r="N534" s="10">
        <f>N523+N529+N533</f>
        <v>99843200</v>
      </c>
    </row>
    <row r="535" spans="1:14" x14ac:dyDescent="0.2">
      <c r="A535" s="16"/>
      <c r="B535" s="17"/>
      <c r="C535" s="18"/>
      <c r="D535" s="19"/>
      <c r="E535" s="19"/>
      <c r="F535" s="18"/>
      <c r="G535" s="18"/>
      <c r="H535" s="18"/>
      <c r="I535" s="18"/>
      <c r="J535" s="18"/>
      <c r="K535" s="18"/>
      <c r="L535" s="18"/>
      <c r="M535" s="18"/>
      <c r="N535" s="20"/>
    </row>
    <row r="536" spans="1:14" x14ac:dyDescent="0.2">
      <c r="A536" s="6" t="s">
        <v>477</v>
      </c>
      <c r="B536" s="7"/>
      <c r="C536" s="8"/>
      <c r="D536" s="9"/>
      <c r="E536" s="9"/>
      <c r="F536" s="8"/>
      <c r="G536" s="8"/>
      <c r="H536" s="8"/>
      <c r="I536" s="8"/>
      <c r="J536" s="8"/>
      <c r="K536" s="8"/>
      <c r="L536" s="8"/>
      <c r="M536" s="8"/>
      <c r="N536" s="10"/>
    </row>
    <row r="537" spans="1:14" x14ac:dyDescent="0.2">
      <c r="A537" s="6" t="s">
        <v>478</v>
      </c>
      <c r="B537" s="7" t="s">
        <v>6</v>
      </c>
      <c r="C537" s="8" t="s">
        <v>7</v>
      </c>
      <c r="D537" s="9" t="s">
        <v>8</v>
      </c>
      <c r="E537" s="9" t="s">
        <v>9</v>
      </c>
      <c r="F537" s="8" t="s">
        <v>10</v>
      </c>
      <c r="G537" s="8" t="s">
        <v>11</v>
      </c>
      <c r="H537" s="8" t="s">
        <v>12</v>
      </c>
      <c r="I537" s="8" t="s">
        <v>13</v>
      </c>
      <c r="J537" s="8" t="s">
        <v>14</v>
      </c>
      <c r="K537" s="8" t="s">
        <v>15</v>
      </c>
      <c r="L537" s="8" t="s">
        <v>16</v>
      </c>
      <c r="M537" s="8" t="s">
        <v>17</v>
      </c>
      <c r="N537" s="10" t="s">
        <v>18</v>
      </c>
    </row>
    <row r="538" spans="1:14" x14ac:dyDescent="0.2">
      <c r="A538" s="11" t="s">
        <v>63</v>
      </c>
      <c r="B538" s="12"/>
      <c r="C538" s="13"/>
      <c r="D538" s="14"/>
      <c r="E538" s="14"/>
      <c r="F538" s="13"/>
      <c r="G538" s="13"/>
      <c r="H538" s="13"/>
      <c r="I538" s="13"/>
      <c r="J538" s="13"/>
      <c r="K538" s="13"/>
      <c r="L538" s="13"/>
      <c r="M538" s="13"/>
      <c r="N538" s="15"/>
    </row>
    <row r="539" spans="1:14" x14ac:dyDescent="0.2">
      <c r="A539" s="16" t="s">
        <v>36</v>
      </c>
      <c r="B539" s="17"/>
      <c r="C539" s="18">
        <v>0</v>
      </c>
      <c r="D539" s="19">
        <v>-7.0000000000000007E-2</v>
      </c>
      <c r="E539" s="19">
        <v>0</v>
      </c>
      <c r="F539" s="18">
        <v>-33600</v>
      </c>
      <c r="G539" s="18">
        <v>0</v>
      </c>
      <c r="H539" s="18">
        <v>-33600</v>
      </c>
      <c r="I539" s="18">
        <v>0</v>
      </c>
      <c r="J539" s="18">
        <v>-11693</v>
      </c>
      <c r="K539" s="18">
        <v>-336</v>
      </c>
      <c r="L539" s="18">
        <v>0</v>
      </c>
      <c r="M539" s="18">
        <v>0</v>
      </c>
      <c r="N539" s="20">
        <v>-45293</v>
      </c>
    </row>
    <row r="540" spans="1:14" x14ac:dyDescent="0.2">
      <c r="A540" s="16" t="s">
        <v>37</v>
      </c>
      <c r="B540" s="17"/>
      <c r="C540" s="18">
        <v>0</v>
      </c>
      <c r="D540" s="19">
        <v>0</v>
      </c>
      <c r="E540" s="19">
        <v>0</v>
      </c>
      <c r="F540" s="18">
        <v>0</v>
      </c>
      <c r="G540" s="18">
        <v>0</v>
      </c>
      <c r="H540" s="18">
        <v>0</v>
      </c>
      <c r="I540" s="18">
        <v>33600</v>
      </c>
      <c r="J540" s="18">
        <v>11357</v>
      </c>
      <c r="K540" s="18">
        <v>0</v>
      </c>
      <c r="L540" s="18">
        <v>0</v>
      </c>
      <c r="M540" s="18">
        <v>0</v>
      </c>
      <c r="N540" s="20">
        <v>44957</v>
      </c>
    </row>
    <row r="541" spans="1:14" x14ac:dyDescent="0.2">
      <c r="A541" s="16" t="s">
        <v>20</v>
      </c>
      <c r="B541" s="17">
        <v>8</v>
      </c>
      <c r="C541" s="18">
        <v>0</v>
      </c>
      <c r="D541" s="19">
        <v>0</v>
      </c>
      <c r="E541" s="19">
        <v>0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2238000</v>
      </c>
      <c r="N541" s="20">
        <v>2238000</v>
      </c>
    </row>
    <row r="542" spans="1:14" x14ac:dyDescent="0.2">
      <c r="A542" s="16" t="s">
        <v>21</v>
      </c>
      <c r="B542" s="17">
        <v>544</v>
      </c>
      <c r="C542" s="18">
        <v>0</v>
      </c>
      <c r="D542" s="19">
        <v>0</v>
      </c>
      <c r="E542" s="19">
        <v>0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2172773</v>
      </c>
      <c r="N542" s="20">
        <v>2172773</v>
      </c>
    </row>
    <row r="543" spans="1:14" x14ac:dyDescent="0.2">
      <c r="A543" s="16" t="s">
        <v>23</v>
      </c>
      <c r="B543" s="17"/>
      <c r="C543" s="18">
        <v>0</v>
      </c>
      <c r="D543" s="19">
        <v>0</v>
      </c>
      <c r="E543" s="19">
        <v>2.63</v>
      </c>
      <c r="F543" s="18">
        <v>0</v>
      </c>
      <c r="G543" s="18">
        <v>1117855</v>
      </c>
      <c r="H543" s="18">
        <v>1117855</v>
      </c>
      <c r="I543" s="18">
        <v>0</v>
      </c>
      <c r="J543" s="18">
        <v>389014</v>
      </c>
      <c r="K543" s="18">
        <v>11179</v>
      </c>
      <c r="L543" s="18">
        <v>0</v>
      </c>
      <c r="M543" s="18">
        <v>0</v>
      </c>
      <c r="N543" s="20">
        <v>1506869</v>
      </c>
    </row>
    <row r="544" spans="1:14" x14ac:dyDescent="0.2">
      <c r="A544" s="16" t="s">
        <v>64</v>
      </c>
      <c r="B544" s="17"/>
      <c r="C544" s="18">
        <v>0</v>
      </c>
      <c r="D544" s="19">
        <v>25.8096</v>
      </c>
      <c r="E544" s="19">
        <v>4.0170000000000003</v>
      </c>
      <c r="F544" s="18">
        <v>15590055</v>
      </c>
      <c r="G544" s="18">
        <v>1281871</v>
      </c>
      <c r="H544" s="18">
        <v>16871926</v>
      </c>
      <c r="I544" s="18">
        <v>0</v>
      </c>
      <c r="J544" s="18">
        <v>5871430</v>
      </c>
      <c r="K544" s="18">
        <v>168719</v>
      </c>
      <c r="L544" s="18">
        <v>496084</v>
      </c>
      <c r="M544" s="18">
        <v>0</v>
      </c>
      <c r="N544" s="20">
        <v>23239440</v>
      </c>
    </row>
    <row r="545" spans="1:14" x14ac:dyDescent="0.2">
      <c r="A545" s="16" t="s">
        <v>83</v>
      </c>
      <c r="B545" s="17"/>
      <c r="C545" s="18">
        <v>0</v>
      </c>
      <c r="D545" s="19">
        <v>0</v>
      </c>
      <c r="E545" s="19">
        <v>0</v>
      </c>
      <c r="F545" s="18">
        <v>72000</v>
      </c>
      <c r="G545" s="18">
        <v>0</v>
      </c>
      <c r="H545" s="18">
        <v>72000</v>
      </c>
      <c r="I545" s="18">
        <v>0</v>
      </c>
      <c r="J545" s="18">
        <v>25056</v>
      </c>
      <c r="K545" s="18">
        <v>720</v>
      </c>
      <c r="L545" s="18">
        <v>13500</v>
      </c>
      <c r="M545" s="18">
        <v>0</v>
      </c>
      <c r="N545" s="20">
        <v>110556</v>
      </c>
    </row>
    <row r="546" spans="1:14" x14ac:dyDescent="0.2">
      <c r="A546" s="11" t="s">
        <v>24</v>
      </c>
      <c r="B546" s="12"/>
      <c r="C546" s="13">
        <f>SUM(C539:C545)</f>
        <v>0</v>
      </c>
      <c r="D546" s="14">
        <f>SUM(D539:D545)</f>
        <v>25.739599999999999</v>
      </c>
      <c r="E546" s="14">
        <f>SUM(E539:E545)</f>
        <v>6.6470000000000002</v>
      </c>
      <c r="F546" s="13">
        <f>SUM(F539:F545)</f>
        <v>15628455</v>
      </c>
      <c r="G546" s="13">
        <f>SUM(G539:G545)</f>
        <v>2399726</v>
      </c>
      <c r="H546" s="13">
        <f>SUM(H539:H545)</f>
        <v>18028181</v>
      </c>
      <c r="I546" s="13">
        <f>SUM(I539:I545)</f>
        <v>33600</v>
      </c>
      <c r="J546" s="13">
        <f>SUM(J539:J545)</f>
        <v>6285164</v>
      </c>
      <c r="K546" s="13">
        <f>SUM(K539:K545)</f>
        <v>180282</v>
      </c>
      <c r="L546" s="13">
        <f>SUM(L539:L545)</f>
        <v>509584</v>
      </c>
      <c r="M546" s="13">
        <f>SUM(M539:M545)</f>
        <v>4410773</v>
      </c>
      <c r="N546" s="15">
        <f>SUM(N539:N545)</f>
        <v>29267302</v>
      </c>
    </row>
    <row r="547" spans="1:14" x14ac:dyDescent="0.2">
      <c r="A547" s="11" t="s">
        <v>179</v>
      </c>
      <c r="B547" s="12"/>
      <c r="C547" s="13"/>
      <c r="D547" s="14"/>
      <c r="E547" s="14"/>
      <c r="F547" s="13"/>
      <c r="G547" s="13"/>
      <c r="H547" s="13"/>
      <c r="I547" s="13"/>
      <c r="J547" s="13"/>
      <c r="K547" s="13"/>
      <c r="L547" s="13"/>
      <c r="M547" s="13"/>
      <c r="N547" s="15"/>
    </row>
    <row r="548" spans="1:14" x14ac:dyDescent="0.2">
      <c r="A548" s="16" t="s">
        <v>180</v>
      </c>
      <c r="B548" s="17"/>
      <c r="C548" s="18">
        <v>49</v>
      </c>
      <c r="D548" s="19">
        <v>3.9262999999999999</v>
      </c>
      <c r="E548" s="19">
        <v>1.6066</v>
      </c>
      <c r="F548" s="18">
        <v>2140038</v>
      </c>
      <c r="G548" s="18">
        <v>465091</v>
      </c>
      <c r="H548" s="18">
        <v>2605129</v>
      </c>
      <c r="I548" s="18">
        <v>0</v>
      </c>
      <c r="J548" s="18">
        <v>906585</v>
      </c>
      <c r="K548" s="18">
        <v>26051</v>
      </c>
      <c r="L548" s="18">
        <v>23177</v>
      </c>
      <c r="M548" s="18">
        <v>0</v>
      </c>
      <c r="N548" s="20">
        <v>3534891</v>
      </c>
    </row>
    <row r="549" spans="1:14" x14ac:dyDescent="0.2">
      <c r="A549" s="11" t="s">
        <v>24</v>
      </c>
      <c r="B549" s="12"/>
      <c r="C549" s="13">
        <f>SUM(C548:C548)</f>
        <v>49</v>
      </c>
      <c r="D549" s="14">
        <f>SUM(D548:D548)</f>
        <v>3.9262999999999999</v>
      </c>
      <c r="E549" s="14">
        <f>SUM(E548:E548)</f>
        <v>1.6066</v>
      </c>
      <c r="F549" s="13">
        <f>SUM(F548:F548)</f>
        <v>2140038</v>
      </c>
      <c r="G549" s="13">
        <f>SUM(G548:G548)</f>
        <v>465091</v>
      </c>
      <c r="H549" s="13">
        <f>SUM(H548:H548)</f>
        <v>2605129</v>
      </c>
      <c r="I549" s="13">
        <f>SUM(I548:I548)</f>
        <v>0</v>
      </c>
      <c r="J549" s="13">
        <f>SUM(J548:J548)</f>
        <v>906585</v>
      </c>
      <c r="K549" s="13">
        <f>SUM(K548:K548)</f>
        <v>26051</v>
      </c>
      <c r="L549" s="13">
        <f>SUM(L548:L548)</f>
        <v>23177</v>
      </c>
      <c r="M549" s="13">
        <f>SUM(M548:M548)</f>
        <v>0</v>
      </c>
      <c r="N549" s="15">
        <f>SUM(N548:N548)</f>
        <v>3534891</v>
      </c>
    </row>
    <row r="550" spans="1:14" x14ac:dyDescent="0.2">
      <c r="A550" s="6" t="s">
        <v>479</v>
      </c>
      <c r="B550" s="7"/>
      <c r="C550" s="8">
        <f>C546+C549</f>
        <v>49</v>
      </c>
      <c r="D550" s="9">
        <f>D546+D549</f>
        <v>29.665900000000001</v>
      </c>
      <c r="E550" s="9">
        <f>E546+E549</f>
        <v>8.2536000000000005</v>
      </c>
      <c r="F550" s="8">
        <f>F546+F549</f>
        <v>17768493</v>
      </c>
      <c r="G550" s="8">
        <f>G546+G549</f>
        <v>2864817</v>
      </c>
      <c r="H550" s="8">
        <f>H546+H549</f>
        <v>20633310</v>
      </c>
      <c r="I550" s="8">
        <f>I546+I549</f>
        <v>33600</v>
      </c>
      <c r="J550" s="8">
        <f>J546+J549</f>
        <v>7191749</v>
      </c>
      <c r="K550" s="8">
        <f>K546+K549</f>
        <v>206333</v>
      </c>
      <c r="L550" s="8">
        <f>L546+L549</f>
        <v>532761</v>
      </c>
      <c r="M550" s="8">
        <f>M546+M549</f>
        <v>4410773</v>
      </c>
      <c r="N550" s="10">
        <f>N546+N549</f>
        <v>32802193</v>
      </c>
    </row>
    <row r="551" spans="1:14" x14ac:dyDescent="0.2">
      <c r="A551" s="16"/>
      <c r="B551" s="17"/>
      <c r="C551" s="18"/>
      <c r="D551" s="19"/>
      <c r="E551" s="19"/>
      <c r="F551" s="18"/>
      <c r="G551" s="18"/>
      <c r="H551" s="18"/>
      <c r="I551" s="18"/>
      <c r="J551" s="18"/>
      <c r="K551" s="18"/>
      <c r="L551" s="18"/>
      <c r="M551" s="18"/>
      <c r="N551" s="20"/>
    </row>
    <row r="552" spans="1:14" x14ac:dyDescent="0.2">
      <c r="A552" s="6" t="s">
        <v>480</v>
      </c>
      <c r="B552" s="7"/>
      <c r="C552" s="8"/>
      <c r="D552" s="9"/>
      <c r="E552" s="9"/>
      <c r="F552" s="8"/>
      <c r="G552" s="8"/>
      <c r="H552" s="8"/>
      <c r="I552" s="8"/>
      <c r="J552" s="8"/>
      <c r="K552" s="8"/>
      <c r="L552" s="8"/>
      <c r="M552" s="8"/>
      <c r="N552" s="10"/>
    </row>
    <row r="553" spans="1:14" x14ac:dyDescent="0.2">
      <c r="A553" s="6" t="s">
        <v>481</v>
      </c>
      <c r="B553" s="7" t="s">
        <v>6</v>
      </c>
      <c r="C553" s="8" t="s">
        <v>7</v>
      </c>
      <c r="D553" s="9" t="s">
        <v>8</v>
      </c>
      <c r="E553" s="9" t="s">
        <v>9</v>
      </c>
      <c r="F553" s="8" t="s">
        <v>10</v>
      </c>
      <c r="G553" s="8" t="s">
        <v>11</v>
      </c>
      <c r="H553" s="8" t="s">
        <v>12</v>
      </c>
      <c r="I553" s="8" t="s">
        <v>13</v>
      </c>
      <c r="J553" s="8" t="s">
        <v>14</v>
      </c>
      <c r="K553" s="8" t="s">
        <v>15</v>
      </c>
      <c r="L553" s="8" t="s">
        <v>16</v>
      </c>
      <c r="M553" s="8" t="s">
        <v>17</v>
      </c>
      <c r="N553" s="10" t="s">
        <v>18</v>
      </c>
    </row>
    <row r="554" spans="1:14" x14ac:dyDescent="0.2">
      <c r="A554" s="11" t="s">
        <v>63</v>
      </c>
      <c r="B554" s="12"/>
      <c r="C554" s="13"/>
      <c r="D554" s="14"/>
      <c r="E554" s="14"/>
      <c r="F554" s="13"/>
      <c r="G554" s="13"/>
      <c r="H554" s="13"/>
      <c r="I554" s="13"/>
      <c r="J554" s="13"/>
      <c r="K554" s="13"/>
      <c r="L554" s="13"/>
      <c r="M554" s="13"/>
      <c r="N554" s="15"/>
    </row>
    <row r="555" spans="1:14" x14ac:dyDescent="0.2">
      <c r="A555" s="16" t="s">
        <v>36</v>
      </c>
      <c r="B555" s="17"/>
      <c r="C555" s="18">
        <v>0</v>
      </c>
      <c r="D555" s="19">
        <v>-0.03</v>
      </c>
      <c r="E555" s="19">
        <v>0</v>
      </c>
      <c r="F555" s="18">
        <v>-46519</v>
      </c>
      <c r="G555" s="18">
        <v>0</v>
      </c>
      <c r="H555" s="18">
        <v>-46519</v>
      </c>
      <c r="I555" s="18">
        <v>0</v>
      </c>
      <c r="J555" s="18">
        <v>-16189</v>
      </c>
      <c r="K555" s="18">
        <v>-465</v>
      </c>
      <c r="L555" s="18">
        <v>0</v>
      </c>
      <c r="M555" s="18">
        <v>0</v>
      </c>
      <c r="N555" s="20">
        <v>-62708</v>
      </c>
    </row>
    <row r="556" spans="1:14" x14ac:dyDescent="0.2">
      <c r="A556" s="16" t="s">
        <v>37</v>
      </c>
      <c r="B556" s="17"/>
      <c r="C556" s="18">
        <v>0</v>
      </c>
      <c r="D556" s="19">
        <v>0</v>
      </c>
      <c r="E556" s="19">
        <v>0</v>
      </c>
      <c r="F556" s="18">
        <v>0</v>
      </c>
      <c r="G556" s="18">
        <v>0</v>
      </c>
      <c r="H556" s="18">
        <v>0</v>
      </c>
      <c r="I556" s="18">
        <v>46519</v>
      </c>
      <c r="J556" s="18">
        <v>15724</v>
      </c>
      <c r="K556" s="18">
        <v>0</v>
      </c>
      <c r="L556" s="18">
        <v>0</v>
      </c>
      <c r="M556" s="18">
        <v>0</v>
      </c>
      <c r="N556" s="20">
        <v>62243</v>
      </c>
    </row>
    <row r="557" spans="1:14" x14ac:dyDescent="0.2">
      <c r="A557" s="16" t="s">
        <v>30</v>
      </c>
      <c r="B557" s="17">
        <v>7</v>
      </c>
      <c r="C557" s="18">
        <v>0</v>
      </c>
      <c r="D557" s="19">
        <v>0</v>
      </c>
      <c r="E557" s="19">
        <v>0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33600</v>
      </c>
      <c r="N557" s="20">
        <v>33600</v>
      </c>
    </row>
    <row r="558" spans="1:14" x14ac:dyDescent="0.2">
      <c r="A558" s="16" t="s">
        <v>20</v>
      </c>
      <c r="B558" s="17">
        <v>8</v>
      </c>
      <c r="C558" s="18">
        <v>0</v>
      </c>
      <c r="D558" s="19">
        <v>0</v>
      </c>
      <c r="E558" s="19">
        <v>0</v>
      </c>
      <c r="F558" s="18">
        <v>0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2417400</v>
      </c>
      <c r="N558" s="20">
        <v>2417400</v>
      </c>
    </row>
    <row r="559" spans="1:14" x14ac:dyDescent="0.2">
      <c r="A559" s="16" t="s">
        <v>21</v>
      </c>
      <c r="B559" s="17">
        <v>544</v>
      </c>
      <c r="C559" s="18">
        <v>0</v>
      </c>
      <c r="D559" s="19">
        <v>0</v>
      </c>
      <c r="E559" s="19">
        <v>0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18">
        <v>999010</v>
      </c>
      <c r="N559" s="20">
        <v>999010</v>
      </c>
    </row>
    <row r="560" spans="1:14" x14ac:dyDescent="0.2">
      <c r="A560" s="16" t="s">
        <v>23</v>
      </c>
      <c r="B560" s="17"/>
      <c r="C560" s="18">
        <v>0</v>
      </c>
      <c r="D560" s="19">
        <v>0</v>
      </c>
      <c r="E560" s="19">
        <v>2.06</v>
      </c>
      <c r="F560" s="18">
        <v>0</v>
      </c>
      <c r="G560" s="18">
        <v>875582</v>
      </c>
      <c r="H560" s="18">
        <v>875582</v>
      </c>
      <c r="I560" s="18">
        <v>0</v>
      </c>
      <c r="J560" s="18">
        <v>304703</v>
      </c>
      <c r="K560" s="18">
        <v>8756</v>
      </c>
      <c r="L560" s="18">
        <v>0</v>
      </c>
      <c r="M560" s="18">
        <v>0</v>
      </c>
      <c r="N560" s="20">
        <v>1180285</v>
      </c>
    </row>
    <row r="561" spans="1:14" x14ac:dyDescent="0.2">
      <c r="A561" s="16" t="s">
        <v>64</v>
      </c>
      <c r="B561" s="17"/>
      <c r="C561" s="18">
        <v>0</v>
      </c>
      <c r="D561" s="19">
        <v>16.691500000000001</v>
      </c>
      <c r="E561" s="19">
        <v>2.52</v>
      </c>
      <c r="F561" s="18">
        <v>10792921</v>
      </c>
      <c r="G561" s="18">
        <v>804172</v>
      </c>
      <c r="H561" s="18">
        <v>11597093</v>
      </c>
      <c r="I561" s="18">
        <v>0</v>
      </c>
      <c r="J561" s="18">
        <v>4035788</v>
      </c>
      <c r="K561" s="18">
        <v>115971</v>
      </c>
      <c r="L561" s="18">
        <v>90520</v>
      </c>
      <c r="M561" s="18">
        <v>0</v>
      </c>
      <c r="N561" s="20">
        <v>15723401</v>
      </c>
    </row>
    <row r="562" spans="1:14" x14ac:dyDescent="0.2">
      <c r="A562" s="16" t="s">
        <v>83</v>
      </c>
      <c r="B562" s="17"/>
      <c r="C562" s="18">
        <v>0</v>
      </c>
      <c r="D562" s="19">
        <v>0</v>
      </c>
      <c r="E562" s="19">
        <v>0</v>
      </c>
      <c r="F562" s="18">
        <v>48000</v>
      </c>
      <c r="G562" s="18">
        <v>0</v>
      </c>
      <c r="H562" s="18">
        <v>48000</v>
      </c>
      <c r="I562" s="18">
        <v>0</v>
      </c>
      <c r="J562" s="18">
        <v>16704</v>
      </c>
      <c r="K562" s="18">
        <v>480</v>
      </c>
      <c r="L562" s="18">
        <v>4500</v>
      </c>
      <c r="M562" s="18">
        <v>0</v>
      </c>
      <c r="N562" s="20">
        <v>69204</v>
      </c>
    </row>
    <row r="563" spans="1:14" x14ac:dyDescent="0.2">
      <c r="A563" s="11" t="s">
        <v>24</v>
      </c>
      <c r="B563" s="12"/>
      <c r="C563" s="13">
        <f>SUM(C555:C562)</f>
        <v>0</v>
      </c>
      <c r="D563" s="14">
        <f>SUM(D555:D562)</f>
        <v>16.6615</v>
      </c>
      <c r="E563" s="14">
        <f>SUM(E555:E562)</f>
        <v>4.58</v>
      </c>
      <c r="F563" s="13">
        <f>SUM(F555:F562)</f>
        <v>10794402</v>
      </c>
      <c r="G563" s="13">
        <f>SUM(G555:G562)</f>
        <v>1679754</v>
      </c>
      <c r="H563" s="13">
        <f>SUM(H555:H562)</f>
        <v>12474156</v>
      </c>
      <c r="I563" s="13">
        <f>SUM(I555:I562)</f>
        <v>46519</v>
      </c>
      <c r="J563" s="13">
        <f>SUM(J555:J562)</f>
        <v>4356730</v>
      </c>
      <c r="K563" s="13">
        <f>SUM(K555:K562)</f>
        <v>124742</v>
      </c>
      <c r="L563" s="13">
        <f>SUM(L555:L562)</f>
        <v>95020</v>
      </c>
      <c r="M563" s="13">
        <f>SUM(M555:M562)</f>
        <v>3450010</v>
      </c>
      <c r="N563" s="15">
        <f>SUM(N555:N562)</f>
        <v>20422435</v>
      </c>
    </row>
    <row r="564" spans="1:14" x14ac:dyDescent="0.2">
      <c r="A564" s="11" t="s">
        <v>25</v>
      </c>
      <c r="B564" s="12"/>
      <c r="C564" s="13"/>
      <c r="D564" s="14"/>
      <c r="E564" s="14"/>
      <c r="F564" s="13"/>
      <c r="G564" s="13"/>
      <c r="H564" s="13"/>
      <c r="I564" s="13"/>
      <c r="J564" s="13"/>
      <c r="K564" s="13"/>
      <c r="L564" s="13"/>
      <c r="M564" s="13"/>
      <c r="N564" s="15"/>
    </row>
    <row r="565" spans="1:14" x14ac:dyDescent="0.2">
      <c r="A565" s="16" t="s">
        <v>49</v>
      </c>
      <c r="B565" s="17"/>
      <c r="C565" s="18">
        <v>38</v>
      </c>
      <c r="D565" s="19">
        <v>0</v>
      </c>
      <c r="E565" s="19">
        <v>1.387</v>
      </c>
      <c r="F565" s="18">
        <v>0</v>
      </c>
      <c r="G565" s="18">
        <v>426403</v>
      </c>
      <c r="H565" s="18">
        <v>426403</v>
      </c>
      <c r="I565" s="18">
        <v>0</v>
      </c>
      <c r="J565" s="18">
        <v>148388</v>
      </c>
      <c r="K565" s="18">
        <v>4264</v>
      </c>
      <c r="L565" s="18">
        <v>3800</v>
      </c>
      <c r="M565" s="18">
        <v>0</v>
      </c>
      <c r="N565" s="20">
        <v>578591</v>
      </c>
    </row>
    <row r="566" spans="1:14" x14ac:dyDescent="0.2">
      <c r="A566" s="16" t="s">
        <v>176</v>
      </c>
      <c r="B566" s="17"/>
      <c r="C566" s="18">
        <v>38</v>
      </c>
      <c r="D566" s="19">
        <v>0</v>
      </c>
      <c r="E566" s="19">
        <v>0.97370000000000001</v>
      </c>
      <c r="F566" s="18">
        <v>0</v>
      </c>
      <c r="G566" s="18">
        <v>299343</v>
      </c>
      <c r="H566" s="18">
        <v>299343</v>
      </c>
      <c r="I566" s="18">
        <v>0</v>
      </c>
      <c r="J566" s="18">
        <v>104171</v>
      </c>
      <c r="K566" s="18">
        <v>2993</v>
      </c>
      <c r="L566" s="18">
        <v>2318</v>
      </c>
      <c r="M566" s="18">
        <v>0</v>
      </c>
      <c r="N566" s="20">
        <v>405832</v>
      </c>
    </row>
    <row r="567" spans="1:14" x14ac:dyDescent="0.2">
      <c r="A567" s="11" t="s">
        <v>24</v>
      </c>
      <c r="B567" s="12"/>
      <c r="C567" s="13">
        <f>SUM(C565:C566)</f>
        <v>76</v>
      </c>
      <c r="D567" s="14">
        <f>SUM(D565:D566)</f>
        <v>0</v>
      </c>
      <c r="E567" s="14">
        <f>SUM(E565:E566)</f>
        <v>2.3607</v>
      </c>
      <c r="F567" s="13">
        <f>SUM(F565:F566)</f>
        <v>0</v>
      </c>
      <c r="G567" s="13">
        <f>SUM(G565:G566)</f>
        <v>725746</v>
      </c>
      <c r="H567" s="13">
        <f>SUM(H565:H566)</f>
        <v>725746</v>
      </c>
      <c r="I567" s="13">
        <f>SUM(I565:I566)</f>
        <v>0</v>
      </c>
      <c r="J567" s="13">
        <f>SUM(J565:J566)</f>
        <v>252559</v>
      </c>
      <c r="K567" s="13">
        <f>SUM(K565:K566)</f>
        <v>7257</v>
      </c>
      <c r="L567" s="13">
        <f>SUM(L565:L566)</f>
        <v>6118</v>
      </c>
      <c r="M567" s="13">
        <f>SUM(M565:M566)</f>
        <v>0</v>
      </c>
      <c r="N567" s="15">
        <f>SUM(N565:N566)</f>
        <v>984423</v>
      </c>
    </row>
    <row r="568" spans="1:14" x14ac:dyDescent="0.2">
      <c r="A568" s="11" t="s">
        <v>157</v>
      </c>
      <c r="B568" s="12"/>
      <c r="C568" s="13"/>
      <c r="D568" s="14"/>
      <c r="E568" s="14"/>
      <c r="F568" s="13"/>
      <c r="G568" s="13"/>
      <c r="H568" s="13"/>
      <c r="I568" s="13"/>
      <c r="J568" s="13"/>
      <c r="K568" s="13"/>
      <c r="L568" s="13"/>
      <c r="M568" s="13"/>
      <c r="N568" s="15"/>
    </row>
    <row r="569" spans="1:14" x14ac:dyDescent="0.2">
      <c r="A569" s="16" t="s">
        <v>158</v>
      </c>
      <c r="B569" s="17"/>
      <c r="C569" s="18">
        <v>38</v>
      </c>
      <c r="D569" s="19">
        <v>6.2397</v>
      </c>
      <c r="E569" s="19">
        <v>3.9216000000000002</v>
      </c>
      <c r="F569" s="18">
        <v>3311858</v>
      </c>
      <c r="G569" s="18">
        <v>1229610</v>
      </c>
      <c r="H569" s="18">
        <v>4541468</v>
      </c>
      <c r="I569" s="18">
        <v>0</v>
      </c>
      <c r="J569" s="18">
        <v>1580431</v>
      </c>
      <c r="K569" s="18">
        <v>45415</v>
      </c>
      <c r="L569" s="18">
        <v>31160</v>
      </c>
      <c r="M569" s="18">
        <v>0</v>
      </c>
      <c r="N569" s="20">
        <v>6153059</v>
      </c>
    </row>
    <row r="570" spans="1:14" x14ac:dyDescent="0.2">
      <c r="A570" s="11" t="s">
        <v>24</v>
      </c>
      <c r="B570" s="12"/>
      <c r="C570" s="13">
        <f>SUM(C569:C569)</f>
        <v>38</v>
      </c>
      <c r="D570" s="14">
        <f>SUM(D569:D569)</f>
        <v>6.2397</v>
      </c>
      <c r="E570" s="14">
        <f>SUM(E569:E569)</f>
        <v>3.9216000000000002</v>
      </c>
      <c r="F570" s="13">
        <f>SUM(F569:F569)</f>
        <v>3311858</v>
      </c>
      <c r="G570" s="13">
        <f>SUM(G569:G569)</f>
        <v>1229610</v>
      </c>
      <c r="H570" s="13">
        <f>SUM(H569:H569)</f>
        <v>4541468</v>
      </c>
      <c r="I570" s="13">
        <f>SUM(I569:I569)</f>
        <v>0</v>
      </c>
      <c r="J570" s="13">
        <f>SUM(J569:J569)</f>
        <v>1580431</v>
      </c>
      <c r="K570" s="13">
        <f>SUM(K569:K569)</f>
        <v>45415</v>
      </c>
      <c r="L570" s="13">
        <f>SUM(L569:L569)</f>
        <v>31160</v>
      </c>
      <c r="M570" s="13">
        <f>SUM(M569:M569)</f>
        <v>0</v>
      </c>
      <c r="N570" s="15">
        <f>SUM(N569:N569)</f>
        <v>6153059</v>
      </c>
    </row>
    <row r="571" spans="1:14" x14ac:dyDescent="0.2">
      <c r="A571" s="6" t="s">
        <v>482</v>
      </c>
      <c r="B571" s="7"/>
      <c r="C571" s="8">
        <f>C563+C567+C570</f>
        <v>114</v>
      </c>
      <c r="D571" s="9">
        <f>D563+D567+D570</f>
        <v>22.901199999999999</v>
      </c>
      <c r="E571" s="9">
        <f>E563+E567+E570</f>
        <v>10.862299999999999</v>
      </c>
      <c r="F571" s="8">
        <f>F563+F567+F570</f>
        <v>14106260</v>
      </c>
      <c r="G571" s="8">
        <f>G563+G567+G570</f>
        <v>3635110</v>
      </c>
      <c r="H571" s="8">
        <f>H563+H567+H570</f>
        <v>17741370</v>
      </c>
      <c r="I571" s="8">
        <f>I563+I567+I570</f>
        <v>46519</v>
      </c>
      <c r="J571" s="8">
        <f>J563+J567+J570</f>
        <v>6189720</v>
      </c>
      <c r="K571" s="8">
        <f>K563+K567+K570</f>
        <v>177414</v>
      </c>
      <c r="L571" s="8">
        <f>L563+L567+L570</f>
        <v>132298</v>
      </c>
      <c r="M571" s="8">
        <f>M563+M567+M570</f>
        <v>3450010</v>
      </c>
      <c r="N571" s="10">
        <f>N563+N567+N570</f>
        <v>27559917</v>
      </c>
    </row>
    <row r="572" spans="1:14" x14ac:dyDescent="0.2">
      <c r="A572" s="16"/>
      <c r="B572" s="17"/>
      <c r="C572" s="18"/>
      <c r="D572" s="19"/>
      <c r="E572" s="19"/>
      <c r="F572" s="18"/>
      <c r="G572" s="18"/>
      <c r="H572" s="18"/>
      <c r="I572" s="18"/>
      <c r="J572" s="18"/>
      <c r="K572" s="18"/>
      <c r="L572" s="18"/>
      <c r="M572" s="18"/>
      <c r="N572" s="20"/>
    </row>
    <row r="573" spans="1:14" x14ac:dyDescent="0.2">
      <c r="A573" s="6" t="s">
        <v>483</v>
      </c>
      <c r="B573" s="7"/>
      <c r="C573" s="8"/>
      <c r="D573" s="9"/>
      <c r="E573" s="9"/>
      <c r="F573" s="8"/>
      <c r="G573" s="8"/>
      <c r="H573" s="8"/>
      <c r="I573" s="8"/>
      <c r="J573" s="8"/>
      <c r="K573" s="8"/>
      <c r="L573" s="8"/>
      <c r="M573" s="8"/>
      <c r="N573" s="10"/>
    </row>
    <row r="574" spans="1:14" x14ac:dyDescent="0.2">
      <c r="A574" s="6" t="s">
        <v>484</v>
      </c>
      <c r="B574" s="7" t="s">
        <v>6</v>
      </c>
      <c r="C574" s="8" t="s">
        <v>7</v>
      </c>
      <c r="D574" s="9" t="s">
        <v>8</v>
      </c>
      <c r="E574" s="9" t="s">
        <v>9</v>
      </c>
      <c r="F574" s="8" t="s">
        <v>10</v>
      </c>
      <c r="G574" s="8" t="s">
        <v>11</v>
      </c>
      <c r="H574" s="8" t="s">
        <v>12</v>
      </c>
      <c r="I574" s="8" t="s">
        <v>13</v>
      </c>
      <c r="J574" s="8" t="s">
        <v>14</v>
      </c>
      <c r="K574" s="8" t="s">
        <v>15</v>
      </c>
      <c r="L574" s="8" t="s">
        <v>16</v>
      </c>
      <c r="M574" s="8" t="s">
        <v>17</v>
      </c>
      <c r="N574" s="10" t="s">
        <v>18</v>
      </c>
    </row>
    <row r="575" spans="1:14" x14ac:dyDescent="0.2">
      <c r="A575" s="11" t="s">
        <v>63</v>
      </c>
      <c r="B575" s="12"/>
      <c r="C575" s="13"/>
      <c r="D575" s="14"/>
      <c r="E575" s="14"/>
      <c r="F575" s="13"/>
      <c r="G575" s="13"/>
      <c r="H575" s="13"/>
      <c r="I575" s="13"/>
      <c r="J575" s="13"/>
      <c r="K575" s="13"/>
      <c r="L575" s="13"/>
      <c r="M575" s="13"/>
      <c r="N575" s="15"/>
    </row>
    <row r="576" spans="1:14" x14ac:dyDescent="0.2">
      <c r="A576" s="16" t="s">
        <v>172</v>
      </c>
      <c r="B576" s="17"/>
      <c r="C576" s="18">
        <v>0</v>
      </c>
      <c r="D576" s="19">
        <v>0.91669999999999996</v>
      </c>
      <c r="E576" s="19">
        <v>0</v>
      </c>
      <c r="F576" s="18">
        <v>317576</v>
      </c>
      <c r="G576" s="18">
        <v>0</v>
      </c>
      <c r="H576" s="18">
        <v>317576</v>
      </c>
      <c r="I576" s="18">
        <v>0</v>
      </c>
      <c r="J576" s="18">
        <v>110517</v>
      </c>
      <c r="K576" s="18">
        <v>3176</v>
      </c>
      <c r="L576" s="18">
        <v>0</v>
      </c>
      <c r="M576" s="18">
        <v>0</v>
      </c>
      <c r="N576" s="20">
        <v>428093</v>
      </c>
    </row>
    <row r="577" spans="1:14" x14ac:dyDescent="0.2">
      <c r="A577" s="16" t="s">
        <v>172</v>
      </c>
      <c r="B577" s="17"/>
      <c r="C577" s="18">
        <v>0</v>
      </c>
      <c r="D577" s="19">
        <v>0.45829999999999999</v>
      </c>
      <c r="E577" s="19">
        <v>0</v>
      </c>
      <c r="F577" s="18">
        <v>158788</v>
      </c>
      <c r="G577" s="18">
        <v>0</v>
      </c>
      <c r="H577" s="18">
        <v>158788</v>
      </c>
      <c r="I577" s="18">
        <v>0</v>
      </c>
      <c r="J577" s="18">
        <v>55258</v>
      </c>
      <c r="K577" s="18">
        <v>1588</v>
      </c>
      <c r="L577" s="18">
        <v>0</v>
      </c>
      <c r="M577" s="18">
        <v>0</v>
      </c>
      <c r="N577" s="20">
        <v>214046</v>
      </c>
    </row>
    <row r="578" spans="1:14" x14ac:dyDescent="0.2">
      <c r="A578" s="16" t="s">
        <v>36</v>
      </c>
      <c r="B578" s="17"/>
      <c r="C578" s="18">
        <v>0</v>
      </c>
      <c r="D578" s="19">
        <v>0</v>
      </c>
      <c r="E578" s="19">
        <v>0</v>
      </c>
      <c r="F578" s="18">
        <v>-53088</v>
      </c>
      <c r="G578" s="18">
        <v>0</v>
      </c>
      <c r="H578" s="18">
        <v>-53088</v>
      </c>
      <c r="I578" s="18">
        <v>0</v>
      </c>
      <c r="J578" s="18">
        <v>-18475</v>
      </c>
      <c r="K578" s="18">
        <v>-531</v>
      </c>
      <c r="L578" s="18">
        <v>0</v>
      </c>
      <c r="M578" s="18">
        <v>0</v>
      </c>
      <c r="N578" s="20">
        <v>-71563</v>
      </c>
    </row>
    <row r="579" spans="1:14" x14ac:dyDescent="0.2">
      <c r="A579" s="16" t="s">
        <v>37</v>
      </c>
      <c r="B579" s="17"/>
      <c r="C579" s="18">
        <v>0</v>
      </c>
      <c r="D579" s="19">
        <v>0</v>
      </c>
      <c r="E579" s="19">
        <v>0</v>
      </c>
      <c r="F579" s="18">
        <v>0</v>
      </c>
      <c r="G579" s="18">
        <v>0</v>
      </c>
      <c r="H579" s="18">
        <v>0</v>
      </c>
      <c r="I579" s="18">
        <v>53088</v>
      </c>
      <c r="J579" s="18">
        <v>17944</v>
      </c>
      <c r="K579" s="18">
        <v>0</v>
      </c>
      <c r="L579" s="18">
        <v>0</v>
      </c>
      <c r="M579" s="18">
        <v>0</v>
      </c>
      <c r="N579" s="20">
        <v>71032</v>
      </c>
    </row>
    <row r="580" spans="1:14" x14ac:dyDescent="0.2">
      <c r="A580" s="16" t="s">
        <v>173</v>
      </c>
      <c r="B580" s="17"/>
      <c r="C580" s="18">
        <v>0</v>
      </c>
      <c r="D580" s="19">
        <v>0</v>
      </c>
      <c r="E580" s="19">
        <v>0</v>
      </c>
      <c r="F580" s="18">
        <v>0</v>
      </c>
      <c r="G580" s="18">
        <v>0</v>
      </c>
      <c r="H580" s="18">
        <v>0</v>
      </c>
      <c r="I580" s="18">
        <v>0</v>
      </c>
      <c r="J580" s="18">
        <v>-1</v>
      </c>
      <c r="K580" s="18">
        <v>0</v>
      </c>
      <c r="L580" s="18">
        <v>0</v>
      </c>
      <c r="M580" s="18">
        <v>0</v>
      </c>
      <c r="N580" s="20">
        <v>-1</v>
      </c>
    </row>
    <row r="581" spans="1:14" x14ac:dyDescent="0.2">
      <c r="A581" s="16" t="s">
        <v>173</v>
      </c>
      <c r="B581" s="17"/>
      <c r="C581" s="18">
        <v>0</v>
      </c>
      <c r="D581" s="19">
        <v>0</v>
      </c>
      <c r="E581" s="19">
        <v>0</v>
      </c>
      <c r="F581" s="18">
        <v>0</v>
      </c>
      <c r="G581" s="18">
        <v>0</v>
      </c>
      <c r="H581" s="18">
        <v>0</v>
      </c>
      <c r="I581" s="18">
        <v>0</v>
      </c>
      <c r="J581" s="18">
        <v>1</v>
      </c>
      <c r="K581" s="18">
        <v>0</v>
      </c>
      <c r="L581" s="18">
        <v>0</v>
      </c>
      <c r="M581" s="18">
        <v>0</v>
      </c>
      <c r="N581" s="20">
        <v>1</v>
      </c>
    </row>
    <row r="582" spans="1:14" x14ac:dyDescent="0.2">
      <c r="A582" s="16" t="s">
        <v>20</v>
      </c>
      <c r="B582" s="17">
        <v>8</v>
      </c>
      <c r="C582" s="18">
        <v>0</v>
      </c>
      <c r="D582" s="19">
        <v>0</v>
      </c>
      <c r="E582" s="19">
        <v>0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2539000</v>
      </c>
      <c r="N582" s="20">
        <v>2539000</v>
      </c>
    </row>
    <row r="583" spans="1:14" x14ac:dyDescent="0.2">
      <c r="A583" s="16" t="s">
        <v>21</v>
      </c>
      <c r="B583" s="17">
        <v>544</v>
      </c>
      <c r="C583" s="18">
        <v>0</v>
      </c>
      <c r="D583" s="19">
        <v>0</v>
      </c>
      <c r="E583" s="19">
        <v>0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18">
        <v>1956305</v>
      </c>
      <c r="N583" s="20">
        <v>1956305</v>
      </c>
    </row>
    <row r="584" spans="1:14" x14ac:dyDescent="0.2">
      <c r="A584" s="16" t="s">
        <v>23</v>
      </c>
      <c r="B584" s="17"/>
      <c r="C584" s="18">
        <v>0</v>
      </c>
      <c r="D584" s="19">
        <v>0</v>
      </c>
      <c r="E584" s="19">
        <v>2.37</v>
      </c>
      <c r="F584" s="18">
        <v>0</v>
      </c>
      <c r="G584" s="18">
        <v>1007345</v>
      </c>
      <c r="H584" s="18">
        <v>1007345</v>
      </c>
      <c r="I584" s="18">
        <v>0</v>
      </c>
      <c r="J584" s="18">
        <v>350556</v>
      </c>
      <c r="K584" s="18">
        <v>10073</v>
      </c>
      <c r="L584" s="18">
        <v>0</v>
      </c>
      <c r="M584" s="18">
        <v>0</v>
      </c>
      <c r="N584" s="20">
        <v>1357901</v>
      </c>
    </row>
    <row r="585" spans="1:14" x14ac:dyDescent="0.2">
      <c r="A585" s="16" t="s">
        <v>64</v>
      </c>
      <c r="B585" s="17"/>
      <c r="C585" s="18">
        <v>0</v>
      </c>
      <c r="D585" s="19">
        <v>18.976299999999998</v>
      </c>
      <c r="E585" s="19">
        <v>3.0912000000000002</v>
      </c>
      <c r="F585" s="18">
        <v>11490187</v>
      </c>
      <c r="G585" s="18">
        <v>986442</v>
      </c>
      <c r="H585" s="18">
        <v>12476629</v>
      </c>
      <c r="I585" s="18">
        <v>0</v>
      </c>
      <c r="J585" s="18">
        <v>4341867</v>
      </c>
      <c r="K585" s="18">
        <v>124767</v>
      </c>
      <c r="L585" s="18">
        <v>149730</v>
      </c>
      <c r="M585" s="18">
        <v>0</v>
      </c>
      <c r="N585" s="20">
        <v>16968226</v>
      </c>
    </row>
    <row r="586" spans="1:14" x14ac:dyDescent="0.2">
      <c r="A586" s="16" t="s">
        <v>83</v>
      </c>
      <c r="B586" s="17"/>
      <c r="C586" s="18">
        <v>0</v>
      </c>
      <c r="D586" s="19">
        <v>0</v>
      </c>
      <c r="E586" s="19">
        <v>0</v>
      </c>
      <c r="F586" s="18">
        <v>72000</v>
      </c>
      <c r="G586" s="18">
        <v>0</v>
      </c>
      <c r="H586" s="18">
        <v>72000</v>
      </c>
      <c r="I586" s="18">
        <v>0</v>
      </c>
      <c r="J586" s="18">
        <v>25056</v>
      </c>
      <c r="K586" s="18">
        <v>720</v>
      </c>
      <c r="L586" s="18">
        <v>9000</v>
      </c>
      <c r="M586" s="18">
        <v>0</v>
      </c>
      <c r="N586" s="20">
        <v>106056</v>
      </c>
    </row>
    <row r="587" spans="1:14" x14ac:dyDescent="0.2">
      <c r="A587" s="11" t="s">
        <v>24</v>
      </c>
      <c r="B587" s="12"/>
      <c r="C587" s="13">
        <f>SUM(C576:C586)</f>
        <v>0</v>
      </c>
      <c r="D587" s="14">
        <f>SUM(D576:D586)</f>
        <v>20.351299999999998</v>
      </c>
      <c r="E587" s="14">
        <f>SUM(E576:E586)</f>
        <v>5.4611999999999998</v>
      </c>
      <c r="F587" s="13">
        <f>SUM(F576:F586)</f>
        <v>11985463</v>
      </c>
      <c r="G587" s="13">
        <f>SUM(G576:G586)</f>
        <v>1993787</v>
      </c>
      <c r="H587" s="13">
        <f>SUM(H576:H586)</f>
        <v>13979250</v>
      </c>
      <c r="I587" s="13">
        <f>SUM(I576:I586)</f>
        <v>53088</v>
      </c>
      <c r="J587" s="13">
        <f>SUM(J576:J586)</f>
        <v>4882723</v>
      </c>
      <c r="K587" s="13">
        <f>SUM(K576:K586)</f>
        <v>139793</v>
      </c>
      <c r="L587" s="13">
        <f>SUM(L576:L586)</f>
        <v>158730</v>
      </c>
      <c r="M587" s="13">
        <f>SUM(M576:M586)</f>
        <v>4495305</v>
      </c>
      <c r="N587" s="15">
        <f>SUM(N576:N586)</f>
        <v>23569096</v>
      </c>
    </row>
    <row r="588" spans="1:14" x14ac:dyDescent="0.2">
      <c r="A588" s="11" t="s">
        <v>25</v>
      </c>
      <c r="B588" s="12"/>
      <c r="C588" s="13"/>
      <c r="D588" s="14"/>
      <c r="E588" s="14"/>
      <c r="F588" s="13"/>
      <c r="G588" s="13"/>
      <c r="H588" s="13"/>
      <c r="I588" s="13"/>
      <c r="J588" s="13"/>
      <c r="K588" s="13"/>
      <c r="L588" s="13"/>
      <c r="M588" s="13"/>
      <c r="N588" s="15"/>
    </row>
    <row r="589" spans="1:14" x14ac:dyDescent="0.2">
      <c r="A589" s="16" t="s">
        <v>124</v>
      </c>
      <c r="B589" s="17"/>
      <c r="C589" s="18">
        <v>25</v>
      </c>
      <c r="D589" s="19">
        <v>0</v>
      </c>
      <c r="E589" s="19">
        <v>0.85589999999999999</v>
      </c>
      <c r="F589" s="18">
        <v>0</v>
      </c>
      <c r="G589" s="18">
        <v>263128</v>
      </c>
      <c r="H589" s="18">
        <v>263128</v>
      </c>
      <c r="I589" s="18">
        <v>0</v>
      </c>
      <c r="J589" s="18">
        <v>91569</v>
      </c>
      <c r="K589" s="18">
        <v>2631</v>
      </c>
      <c r="L589" s="18">
        <v>2500</v>
      </c>
      <c r="M589" s="18">
        <v>0</v>
      </c>
      <c r="N589" s="20">
        <v>357197</v>
      </c>
    </row>
    <row r="590" spans="1:14" x14ac:dyDescent="0.2">
      <c r="A590" s="16" t="s">
        <v>176</v>
      </c>
      <c r="B590" s="17"/>
      <c r="C590" s="18">
        <v>129</v>
      </c>
      <c r="D590" s="19">
        <v>0</v>
      </c>
      <c r="E590" s="19">
        <v>2.4437000000000002</v>
      </c>
      <c r="F590" s="18">
        <v>0</v>
      </c>
      <c r="G590" s="18">
        <v>751262</v>
      </c>
      <c r="H590" s="18">
        <v>751262</v>
      </c>
      <c r="I590" s="18">
        <v>0</v>
      </c>
      <c r="J590" s="18">
        <v>261440</v>
      </c>
      <c r="K590" s="18">
        <v>7513</v>
      </c>
      <c r="L590" s="18">
        <v>7869</v>
      </c>
      <c r="M590" s="18">
        <v>0</v>
      </c>
      <c r="N590" s="20">
        <v>1020571</v>
      </c>
    </row>
    <row r="591" spans="1:14" x14ac:dyDescent="0.2">
      <c r="A591" s="11" t="s">
        <v>24</v>
      </c>
      <c r="B591" s="12"/>
      <c r="C591" s="13">
        <f>SUM(C589:C590)</f>
        <v>154</v>
      </c>
      <c r="D591" s="14">
        <f>SUM(D589:D590)</f>
        <v>0</v>
      </c>
      <c r="E591" s="14">
        <f>SUM(E589:E590)</f>
        <v>3.2996000000000003</v>
      </c>
      <c r="F591" s="13">
        <f>SUM(F589:F590)</f>
        <v>0</v>
      </c>
      <c r="G591" s="13">
        <f>SUM(G589:G590)</f>
        <v>1014390</v>
      </c>
      <c r="H591" s="13">
        <f>SUM(H589:H590)</f>
        <v>1014390</v>
      </c>
      <c r="I591" s="13">
        <f>SUM(I589:I590)</f>
        <v>0</v>
      </c>
      <c r="J591" s="13">
        <f>SUM(J589:J590)</f>
        <v>353009</v>
      </c>
      <c r="K591" s="13">
        <f>SUM(K589:K590)</f>
        <v>10144</v>
      </c>
      <c r="L591" s="13">
        <f>SUM(L589:L590)</f>
        <v>10369</v>
      </c>
      <c r="M591" s="13">
        <f>SUM(M589:M590)</f>
        <v>0</v>
      </c>
      <c r="N591" s="15">
        <f>SUM(N589:N590)</f>
        <v>1377768</v>
      </c>
    </row>
    <row r="592" spans="1:14" x14ac:dyDescent="0.2">
      <c r="A592" s="11" t="s">
        <v>179</v>
      </c>
      <c r="B592" s="12"/>
      <c r="C592" s="13"/>
      <c r="D592" s="14"/>
      <c r="E592" s="14"/>
      <c r="F592" s="13"/>
      <c r="G592" s="13"/>
      <c r="H592" s="13"/>
      <c r="I592" s="13"/>
      <c r="J592" s="13"/>
      <c r="K592" s="13"/>
      <c r="L592" s="13"/>
      <c r="M592" s="13"/>
      <c r="N592" s="15"/>
    </row>
    <row r="593" spans="1:14" x14ac:dyDescent="0.2">
      <c r="A593" s="16" t="s">
        <v>456</v>
      </c>
      <c r="B593" s="17"/>
      <c r="C593" s="18">
        <v>25</v>
      </c>
      <c r="D593" s="19">
        <v>2.5</v>
      </c>
      <c r="E593" s="19">
        <v>0.81969999999999998</v>
      </c>
      <c r="F593" s="18">
        <v>1362630</v>
      </c>
      <c r="G593" s="18">
        <v>237293</v>
      </c>
      <c r="H593" s="18">
        <v>1599923</v>
      </c>
      <c r="I593" s="18">
        <v>0</v>
      </c>
      <c r="J593" s="18">
        <v>556773</v>
      </c>
      <c r="K593" s="18">
        <v>15999</v>
      </c>
      <c r="L593" s="18">
        <v>11825</v>
      </c>
      <c r="M593" s="18">
        <v>0</v>
      </c>
      <c r="N593" s="20">
        <v>2168521</v>
      </c>
    </row>
    <row r="594" spans="1:14" x14ac:dyDescent="0.2">
      <c r="A594" s="11" t="s">
        <v>24</v>
      </c>
      <c r="B594" s="12"/>
      <c r="C594" s="13">
        <f>SUM(C593:C593)</f>
        <v>25</v>
      </c>
      <c r="D594" s="14">
        <f>SUM(D593:D593)</f>
        <v>2.5</v>
      </c>
      <c r="E594" s="14">
        <f>SUM(E593:E593)</f>
        <v>0.81969999999999998</v>
      </c>
      <c r="F594" s="13">
        <f>SUM(F593:F593)</f>
        <v>1362630</v>
      </c>
      <c r="G594" s="13">
        <f>SUM(G593:G593)</f>
        <v>237293</v>
      </c>
      <c r="H594" s="13">
        <f>SUM(H593:H593)</f>
        <v>1599923</v>
      </c>
      <c r="I594" s="13">
        <f>SUM(I593:I593)</f>
        <v>0</v>
      </c>
      <c r="J594" s="13">
        <f>SUM(J593:J593)</f>
        <v>556773</v>
      </c>
      <c r="K594" s="13">
        <f>SUM(K593:K593)</f>
        <v>15999</v>
      </c>
      <c r="L594" s="13">
        <f>SUM(L593:L593)</f>
        <v>11825</v>
      </c>
      <c r="M594" s="13">
        <f>SUM(M593:M593)</f>
        <v>0</v>
      </c>
      <c r="N594" s="15">
        <f>SUM(N593:N593)</f>
        <v>2168521</v>
      </c>
    </row>
    <row r="595" spans="1:14" x14ac:dyDescent="0.2">
      <c r="A595" s="6" t="s">
        <v>485</v>
      </c>
      <c r="B595" s="7"/>
      <c r="C595" s="8">
        <f>C587+C591+C594</f>
        <v>179</v>
      </c>
      <c r="D595" s="9">
        <f>D587+D591+D594</f>
        <v>22.851299999999998</v>
      </c>
      <c r="E595" s="9">
        <f>E587+E591+E594</f>
        <v>9.5804999999999989</v>
      </c>
      <c r="F595" s="8">
        <f>F587+F591+F594</f>
        <v>13348093</v>
      </c>
      <c r="G595" s="8">
        <f>G587+G591+G594</f>
        <v>3245470</v>
      </c>
      <c r="H595" s="8">
        <f>H587+H591+H594</f>
        <v>16593563</v>
      </c>
      <c r="I595" s="8">
        <f>I587+I591+I594</f>
        <v>53088</v>
      </c>
      <c r="J595" s="8">
        <f>J587+J591+J594</f>
        <v>5792505</v>
      </c>
      <c r="K595" s="8">
        <f>K587+K591+K594</f>
        <v>165936</v>
      </c>
      <c r="L595" s="8">
        <f>L587+L591+L594</f>
        <v>180924</v>
      </c>
      <c r="M595" s="8">
        <f>M587+M591+M594</f>
        <v>4495305</v>
      </c>
      <c r="N595" s="10">
        <f>N587+N591+N594</f>
        <v>27115385</v>
      </c>
    </row>
    <row r="596" spans="1:14" x14ac:dyDescent="0.2">
      <c r="A596" s="16"/>
      <c r="B596" s="17"/>
      <c r="C596" s="18"/>
      <c r="D596" s="19"/>
      <c r="E596" s="19"/>
      <c r="F596" s="18"/>
      <c r="G596" s="18"/>
      <c r="H596" s="18"/>
      <c r="I596" s="18"/>
      <c r="J596" s="18"/>
      <c r="K596" s="18"/>
      <c r="L596" s="18"/>
      <c r="M596" s="18"/>
      <c r="N596" s="20"/>
    </row>
    <row r="597" spans="1:14" x14ac:dyDescent="0.2">
      <c r="A597" s="6" t="s">
        <v>486</v>
      </c>
      <c r="B597" s="7"/>
      <c r="C597" s="8"/>
      <c r="D597" s="9"/>
      <c r="E597" s="9"/>
      <c r="F597" s="8"/>
      <c r="G597" s="8"/>
      <c r="H597" s="8"/>
      <c r="I597" s="8"/>
      <c r="J597" s="8"/>
      <c r="K597" s="8"/>
      <c r="L597" s="8"/>
      <c r="M597" s="8"/>
      <c r="N597" s="10"/>
    </row>
    <row r="598" spans="1:14" x14ac:dyDescent="0.2">
      <c r="A598" s="6" t="s">
        <v>487</v>
      </c>
      <c r="B598" s="7" t="s">
        <v>6</v>
      </c>
      <c r="C598" s="8" t="s">
        <v>7</v>
      </c>
      <c r="D598" s="9" t="s">
        <v>8</v>
      </c>
      <c r="E598" s="9" t="s">
        <v>9</v>
      </c>
      <c r="F598" s="8" t="s">
        <v>10</v>
      </c>
      <c r="G598" s="8" t="s">
        <v>11</v>
      </c>
      <c r="H598" s="8" t="s">
        <v>12</v>
      </c>
      <c r="I598" s="8" t="s">
        <v>13</v>
      </c>
      <c r="J598" s="8" t="s">
        <v>14</v>
      </c>
      <c r="K598" s="8" t="s">
        <v>15</v>
      </c>
      <c r="L598" s="8" t="s">
        <v>16</v>
      </c>
      <c r="M598" s="8" t="s">
        <v>17</v>
      </c>
      <c r="N598" s="10" t="s">
        <v>18</v>
      </c>
    </row>
    <row r="599" spans="1:14" x14ac:dyDescent="0.2">
      <c r="A599" s="11" t="s">
        <v>63</v>
      </c>
      <c r="B599" s="12"/>
      <c r="C599" s="13"/>
      <c r="D599" s="14"/>
      <c r="E599" s="14"/>
      <c r="F599" s="13"/>
      <c r="G599" s="13"/>
      <c r="H599" s="13"/>
      <c r="I599" s="13"/>
      <c r="J599" s="13"/>
      <c r="K599" s="13"/>
      <c r="L599" s="13"/>
      <c r="M599" s="13"/>
      <c r="N599" s="15"/>
    </row>
    <row r="600" spans="1:14" x14ac:dyDescent="0.2">
      <c r="A600" s="16" t="s">
        <v>36</v>
      </c>
      <c r="B600" s="17"/>
      <c r="C600" s="18">
        <v>0</v>
      </c>
      <c r="D600" s="19">
        <v>-0.3</v>
      </c>
      <c r="E600" s="19">
        <v>0</v>
      </c>
      <c r="F600" s="18">
        <v>-148680</v>
      </c>
      <c r="G600" s="18">
        <v>0</v>
      </c>
      <c r="H600" s="18">
        <v>-148680</v>
      </c>
      <c r="I600" s="18">
        <v>0</v>
      </c>
      <c r="J600" s="18">
        <v>-51741</v>
      </c>
      <c r="K600" s="18">
        <v>-1487</v>
      </c>
      <c r="L600" s="18">
        <v>0</v>
      </c>
      <c r="M600" s="18">
        <v>0</v>
      </c>
      <c r="N600" s="20">
        <v>-200421</v>
      </c>
    </row>
    <row r="601" spans="1:14" x14ac:dyDescent="0.2">
      <c r="A601" s="16" t="s">
        <v>168</v>
      </c>
      <c r="B601" s="17"/>
      <c r="C601" s="18">
        <v>0</v>
      </c>
      <c r="D601" s="19">
        <v>0</v>
      </c>
      <c r="E601" s="19">
        <v>0</v>
      </c>
      <c r="F601" s="18">
        <v>0</v>
      </c>
      <c r="G601" s="18">
        <v>0</v>
      </c>
      <c r="H601" s="18">
        <v>0</v>
      </c>
      <c r="I601" s="18">
        <v>216000</v>
      </c>
      <c r="J601" s="18">
        <v>73008</v>
      </c>
      <c r="K601" s="18">
        <v>0</v>
      </c>
      <c r="L601" s="18">
        <v>0</v>
      </c>
      <c r="M601" s="18">
        <v>0</v>
      </c>
      <c r="N601" s="20">
        <v>289008</v>
      </c>
    </row>
    <row r="602" spans="1:14" x14ac:dyDescent="0.2">
      <c r="A602" s="16" t="s">
        <v>37</v>
      </c>
      <c r="B602" s="17"/>
      <c r="C602" s="18">
        <v>0</v>
      </c>
      <c r="D602" s="19">
        <v>0</v>
      </c>
      <c r="E602" s="19">
        <v>0</v>
      </c>
      <c r="F602" s="18">
        <v>0</v>
      </c>
      <c r="G602" s="18">
        <v>0</v>
      </c>
      <c r="H602" s="18">
        <v>0</v>
      </c>
      <c r="I602" s="18">
        <v>148680</v>
      </c>
      <c r="J602" s="18">
        <v>50254</v>
      </c>
      <c r="K602" s="18">
        <v>0</v>
      </c>
      <c r="L602" s="18">
        <v>0</v>
      </c>
      <c r="M602" s="18">
        <v>0</v>
      </c>
      <c r="N602" s="20">
        <v>198934</v>
      </c>
    </row>
    <row r="603" spans="1:14" x14ac:dyDescent="0.2">
      <c r="A603" s="16" t="s">
        <v>20</v>
      </c>
      <c r="B603" s="17">
        <v>8</v>
      </c>
      <c r="C603" s="18">
        <v>0</v>
      </c>
      <c r="D603" s="19">
        <v>0</v>
      </c>
      <c r="E603" s="19">
        <v>0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5127000</v>
      </c>
      <c r="N603" s="20">
        <v>5127000</v>
      </c>
    </row>
    <row r="604" spans="1:14" x14ac:dyDescent="0.2">
      <c r="A604" s="16" t="s">
        <v>21</v>
      </c>
      <c r="B604" s="17">
        <v>544</v>
      </c>
      <c r="C604" s="18">
        <v>0</v>
      </c>
      <c r="D604" s="19">
        <v>0</v>
      </c>
      <c r="E604" s="19">
        <v>0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4214060</v>
      </c>
      <c r="N604" s="20">
        <v>4214060</v>
      </c>
    </row>
    <row r="605" spans="1:14" x14ac:dyDescent="0.2">
      <c r="A605" s="16" t="s">
        <v>23</v>
      </c>
      <c r="B605" s="17"/>
      <c r="C605" s="18">
        <v>0</v>
      </c>
      <c r="D605" s="19">
        <v>0</v>
      </c>
      <c r="E605" s="19">
        <v>3.43</v>
      </c>
      <c r="F605" s="18">
        <v>0</v>
      </c>
      <c r="G605" s="18">
        <v>1457887</v>
      </c>
      <c r="H605" s="18">
        <v>1457887</v>
      </c>
      <c r="I605" s="18">
        <v>0</v>
      </c>
      <c r="J605" s="18">
        <v>507345</v>
      </c>
      <c r="K605" s="18">
        <v>14579</v>
      </c>
      <c r="L605" s="18">
        <v>0</v>
      </c>
      <c r="M605" s="18">
        <v>0</v>
      </c>
      <c r="N605" s="20">
        <v>1965232</v>
      </c>
    </row>
    <row r="606" spans="1:14" x14ac:dyDescent="0.2">
      <c r="A606" s="16" t="s">
        <v>64</v>
      </c>
      <c r="B606" s="17"/>
      <c r="C606" s="18">
        <v>0</v>
      </c>
      <c r="D606" s="19">
        <v>44.124200000000002</v>
      </c>
      <c r="E606" s="19">
        <v>8.2302999999999997</v>
      </c>
      <c r="F606" s="18">
        <v>27502385</v>
      </c>
      <c r="G606" s="18">
        <v>2626411</v>
      </c>
      <c r="H606" s="18">
        <v>30128796</v>
      </c>
      <c r="I606" s="18">
        <v>0</v>
      </c>
      <c r="J606" s="18">
        <v>10484821</v>
      </c>
      <c r="K606" s="18">
        <v>301288</v>
      </c>
      <c r="L606" s="18">
        <v>2479856</v>
      </c>
      <c r="M606" s="18">
        <v>0</v>
      </c>
      <c r="N606" s="20">
        <v>43093473</v>
      </c>
    </row>
    <row r="607" spans="1:14" x14ac:dyDescent="0.2">
      <c r="A607" s="16" t="s">
        <v>83</v>
      </c>
      <c r="B607" s="17"/>
      <c r="C607" s="18">
        <v>0</v>
      </c>
      <c r="D607" s="19">
        <v>0</v>
      </c>
      <c r="E607" s="19">
        <v>0</v>
      </c>
      <c r="F607" s="18">
        <v>132000</v>
      </c>
      <c r="G607" s="18">
        <v>0</v>
      </c>
      <c r="H607" s="18">
        <v>132000</v>
      </c>
      <c r="I607" s="18">
        <v>0</v>
      </c>
      <c r="J607" s="18">
        <v>45936</v>
      </c>
      <c r="K607" s="18">
        <v>1320</v>
      </c>
      <c r="L607" s="18">
        <v>18000</v>
      </c>
      <c r="M607" s="18">
        <v>0</v>
      </c>
      <c r="N607" s="20">
        <v>195936</v>
      </c>
    </row>
    <row r="608" spans="1:14" x14ac:dyDescent="0.2">
      <c r="A608" s="11" t="s">
        <v>24</v>
      </c>
      <c r="B608" s="12"/>
      <c r="C608" s="13">
        <f>SUM(C600:C607)</f>
        <v>0</v>
      </c>
      <c r="D608" s="14">
        <f>SUM(D600:D607)</f>
        <v>43.824200000000005</v>
      </c>
      <c r="E608" s="14">
        <f>SUM(E600:E607)</f>
        <v>11.660299999999999</v>
      </c>
      <c r="F608" s="13">
        <f>SUM(F600:F607)</f>
        <v>27485705</v>
      </c>
      <c r="G608" s="13">
        <f>SUM(G600:G607)</f>
        <v>4084298</v>
      </c>
      <c r="H608" s="13">
        <f>SUM(H600:H607)</f>
        <v>31570003</v>
      </c>
      <c r="I608" s="13">
        <f>SUM(I600:I607)</f>
        <v>364680</v>
      </c>
      <c r="J608" s="13">
        <f>SUM(J600:J607)</f>
        <v>11109623</v>
      </c>
      <c r="K608" s="13">
        <f>SUM(K600:K607)</f>
        <v>315700</v>
      </c>
      <c r="L608" s="13">
        <f>SUM(L600:L607)</f>
        <v>2497856</v>
      </c>
      <c r="M608" s="13">
        <f>SUM(M600:M607)</f>
        <v>9341060</v>
      </c>
      <c r="N608" s="15">
        <f>SUM(N600:N607)</f>
        <v>54883222</v>
      </c>
    </row>
    <row r="609" spans="1:14" x14ac:dyDescent="0.2">
      <c r="A609" s="11" t="s">
        <v>25</v>
      </c>
      <c r="B609" s="12"/>
      <c r="C609" s="13"/>
      <c r="D609" s="14"/>
      <c r="E609" s="14"/>
      <c r="F609" s="13"/>
      <c r="G609" s="13"/>
      <c r="H609" s="13"/>
      <c r="I609" s="13"/>
      <c r="J609" s="13"/>
      <c r="K609" s="13"/>
      <c r="L609" s="13"/>
      <c r="M609" s="13"/>
      <c r="N609" s="15"/>
    </row>
    <row r="610" spans="1:14" x14ac:dyDescent="0.2">
      <c r="A610" s="16" t="s">
        <v>49</v>
      </c>
      <c r="B610" s="17"/>
      <c r="C610" s="18">
        <v>62</v>
      </c>
      <c r="D610" s="19">
        <v>0</v>
      </c>
      <c r="E610" s="19">
        <v>2.2387999999999999</v>
      </c>
      <c r="F610" s="18">
        <v>0</v>
      </c>
      <c r="G610" s="18">
        <v>688270</v>
      </c>
      <c r="H610" s="18">
        <v>688270</v>
      </c>
      <c r="I610" s="18">
        <v>0</v>
      </c>
      <c r="J610" s="18">
        <v>239518</v>
      </c>
      <c r="K610" s="18">
        <v>6883</v>
      </c>
      <c r="L610" s="18">
        <v>6200</v>
      </c>
      <c r="M610" s="18">
        <v>0</v>
      </c>
      <c r="N610" s="20">
        <v>933988</v>
      </c>
    </row>
    <row r="611" spans="1:14" x14ac:dyDescent="0.2">
      <c r="A611" s="16" t="s">
        <v>124</v>
      </c>
      <c r="B611" s="17"/>
      <c r="C611" s="18">
        <v>14</v>
      </c>
      <c r="D611" s="19">
        <v>0</v>
      </c>
      <c r="E611" s="19">
        <v>0.48849999999999999</v>
      </c>
      <c r="F611" s="18">
        <v>0</v>
      </c>
      <c r="G611" s="18">
        <v>150179</v>
      </c>
      <c r="H611" s="18">
        <v>150179</v>
      </c>
      <c r="I611" s="18">
        <v>0</v>
      </c>
      <c r="J611" s="18">
        <v>52262</v>
      </c>
      <c r="K611" s="18">
        <v>1502</v>
      </c>
      <c r="L611" s="18">
        <v>1400</v>
      </c>
      <c r="M611" s="18">
        <v>0</v>
      </c>
      <c r="N611" s="20">
        <v>203841</v>
      </c>
    </row>
    <row r="612" spans="1:14" x14ac:dyDescent="0.2">
      <c r="A612" s="16" t="s">
        <v>176</v>
      </c>
      <c r="B612" s="17"/>
      <c r="C612" s="18">
        <v>344</v>
      </c>
      <c r="D612" s="19">
        <v>0</v>
      </c>
      <c r="E612" s="19">
        <v>5.27</v>
      </c>
      <c r="F612" s="18">
        <v>0</v>
      </c>
      <c r="G612" s="18">
        <v>1620146</v>
      </c>
      <c r="H612" s="18">
        <v>1620146</v>
      </c>
      <c r="I612" s="18">
        <v>0</v>
      </c>
      <c r="J612" s="18">
        <v>563810</v>
      </c>
      <c r="K612" s="18">
        <v>16201</v>
      </c>
      <c r="L612" s="18">
        <v>20984</v>
      </c>
      <c r="M612" s="18">
        <v>0</v>
      </c>
      <c r="N612" s="20">
        <v>2204940</v>
      </c>
    </row>
    <row r="613" spans="1:14" x14ac:dyDescent="0.2">
      <c r="A613" s="11" t="s">
        <v>24</v>
      </c>
      <c r="B613" s="12"/>
      <c r="C613" s="13">
        <f>SUM(C610:C612)</f>
        <v>420</v>
      </c>
      <c r="D613" s="14">
        <f>SUM(D610:D612)</f>
        <v>0</v>
      </c>
      <c r="E613" s="14">
        <f>SUM(E610:E612)</f>
        <v>7.9972999999999992</v>
      </c>
      <c r="F613" s="13">
        <f>SUM(F610:F612)</f>
        <v>0</v>
      </c>
      <c r="G613" s="13">
        <f>SUM(G610:G612)</f>
        <v>2458595</v>
      </c>
      <c r="H613" s="13">
        <f>SUM(H610:H612)</f>
        <v>2458595</v>
      </c>
      <c r="I613" s="13">
        <f>SUM(I610:I612)</f>
        <v>0</v>
      </c>
      <c r="J613" s="13">
        <f>SUM(J610:J612)</f>
        <v>855590</v>
      </c>
      <c r="K613" s="13">
        <f>SUM(K610:K612)</f>
        <v>24586</v>
      </c>
      <c r="L613" s="13">
        <f>SUM(L610:L612)</f>
        <v>28584</v>
      </c>
      <c r="M613" s="13">
        <f>SUM(M610:M612)</f>
        <v>0</v>
      </c>
      <c r="N613" s="15">
        <f>SUM(N610:N612)</f>
        <v>3342769</v>
      </c>
    </row>
    <row r="614" spans="1:14" x14ac:dyDescent="0.2">
      <c r="A614" s="11" t="s">
        <v>179</v>
      </c>
      <c r="B614" s="12"/>
      <c r="C614" s="13"/>
      <c r="D614" s="14"/>
      <c r="E614" s="14"/>
      <c r="F614" s="13"/>
      <c r="G614" s="13"/>
      <c r="H614" s="13"/>
      <c r="I614" s="13"/>
      <c r="J614" s="13"/>
      <c r="K614" s="13"/>
      <c r="L614" s="13"/>
      <c r="M614" s="13"/>
      <c r="N614" s="15"/>
    </row>
    <row r="615" spans="1:14" x14ac:dyDescent="0.2">
      <c r="A615" s="16" t="s">
        <v>180</v>
      </c>
      <c r="B615" s="17"/>
      <c r="C615" s="18">
        <v>77</v>
      </c>
      <c r="D615" s="19">
        <v>4.8611000000000004</v>
      </c>
      <c r="E615" s="19">
        <v>2.5246</v>
      </c>
      <c r="F615" s="18">
        <v>2649552</v>
      </c>
      <c r="G615" s="18">
        <v>730841</v>
      </c>
      <c r="H615" s="18">
        <v>3380393</v>
      </c>
      <c r="I615" s="18">
        <v>0</v>
      </c>
      <c r="J615" s="18">
        <v>1176376</v>
      </c>
      <c r="K615" s="18">
        <v>33804</v>
      </c>
      <c r="L615" s="18">
        <v>36421</v>
      </c>
      <c r="M615" s="18">
        <v>0</v>
      </c>
      <c r="N615" s="20">
        <v>4593190</v>
      </c>
    </row>
    <row r="616" spans="1:14" x14ac:dyDescent="0.2">
      <c r="A616" s="11" t="s">
        <v>24</v>
      </c>
      <c r="B616" s="12"/>
      <c r="C616" s="13">
        <f>SUM(C615:C615)</f>
        <v>77</v>
      </c>
      <c r="D616" s="14">
        <f>SUM(D615:D615)</f>
        <v>4.8611000000000004</v>
      </c>
      <c r="E616" s="14">
        <f>SUM(E615:E615)</f>
        <v>2.5246</v>
      </c>
      <c r="F616" s="13">
        <f>SUM(F615:F615)</f>
        <v>2649552</v>
      </c>
      <c r="G616" s="13">
        <f>SUM(G615:G615)</f>
        <v>730841</v>
      </c>
      <c r="H616" s="13">
        <f>SUM(H615:H615)</f>
        <v>3380393</v>
      </c>
      <c r="I616" s="13">
        <f>SUM(I615:I615)</f>
        <v>0</v>
      </c>
      <c r="J616" s="13">
        <f>SUM(J615:J615)</f>
        <v>1176376</v>
      </c>
      <c r="K616" s="13">
        <f>SUM(K615:K615)</f>
        <v>33804</v>
      </c>
      <c r="L616" s="13">
        <f>SUM(L615:L615)</f>
        <v>36421</v>
      </c>
      <c r="M616" s="13">
        <f>SUM(M615:M615)</f>
        <v>0</v>
      </c>
      <c r="N616" s="15">
        <f>SUM(N615:N615)</f>
        <v>4593190</v>
      </c>
    </row>
    <row r="617" spans="1:14" x14ac:dyDescent="0.2">
      <c r="A617" s="6" t="s">
        <v>488</v>
      </c>
      <c r="B617" s="7"/>
      <c r="C617" s="8">
        <f>C608+C613+C616</f>
        <v>497</v>
      </c>
      <c r="D617" s="9">
        <f>D608+D613+D616</f>
        <v>48.685300000000005</v>
      </c>
      <c r="E617" s="9">
        <f>E608+E613+E616</f>
        <v>22.182199999999998</v>
      </c>
      <c r="F617" s="8">
        <f>F608+F613+F616</f>
        <v>30135257</v>
      </c>
      <c r="G617" s="8">
        <f>G608+G613+G616</f>
        <v>7273734</v>
      </c>
      <c r="H617" s="8">
        <f>H608+H613+H616</f>
        <v>37408991</v>
      </c>
      <c r="I617" s="8">
        <f>I608+I613+I616</f>
        <v>364680</v>
      </c>
      <c r="J617" s="8">
        <f>J608+J613+J616</f>
        <v>13141589</v>
      </c>
      <c r="K617" s="8">
        <f>K608+K613+K616</f>
        <v>374090</v>
      </c>
      <c r="L617" s="8">
        <f>L608+L613+L616</f>
        <v>2562861</v>
      </c>
      <c r="M617" s="8">
        <f>M608+M613+M616</f>
        <v>9341060</v>
      </c>
      <c r="N617" s="10">
        <f>N608+N613+N616</f>
        <v>62819181</v>
      </c>
    </row>
    <row r="618" spans="1:14" x14ac:dyDescent="0.2">
      <c r="A618" s="16"/>
      <c r="B618" s="17"/>
      <c r="C618" s="18"/>
      <c r="D618" s="19"/>
      <c r="E618" s="19"/>
      <c r="F618" s="18"/>
      <c r="G618" s="18"/>
      <c r="H618" s="18"/>
      <c r="I618" s="18"/>
      <c r="J618" s="18"/>
      <c r="K618" s="18"/>
      <c r="L618" s="18"/>
      <c r="M618" s="18"/>
      <c r="N618" s="20"/>
    </row>
    <row r="619" spans="1:14" x14ac:dyDescent="0.2">
      <c r="A619" s="6" t="s">
        <v>489</v>
      </c>
      <c r="B619" s="7"/>
      <c r="C619" s="8"/>
      <c r="D619" s="9"/>
      <c r="E619" s="9"/>
      <c r="F619" s="8"/>
      <c r="G619" s="8"/>
      <c r="H619" s="8"/>
      <c r="I619" s="8"/>
      <c r="J619" s="8"/>
      <c r="K619" s="8"/>
      <c r="L619" s="8"/>
      <c r="M619" s="8"/>
      <c r="N619" s="10"/>
    </row>
    <row r="620" spans="1:14" x14ac:dyDescent="0.2">
      <c r="A620" s="6" t="s">
        <v>490</v>
      </c>
      <c r="B620" s="7" t="s">
        <v>6</v>
      </c>
      <c r="C620" s="8" t="s">
        <v>7</v>
      </c>
      <c r="D620" s="9" t="s">
        <v>8</v>
      </c>
      <c r="E620" s="9" t="s">
        <v>9</v>
      </c>
      <c r="F620" s="8" t="s">
        <v>10</v>
      </c>
      <c r="G620" s="8" t="s">
        <v>11</v>
      </c>
      <c r="H620" s="8" t="s">
        <v>12</v>
      </c>
      <c r="I620" s="8" t="s">
        <v>13</v>
      </c>
      <c r="J620" s="8" t="s">
        <v>14</v>
      </c>
      <c r="K620" s="8" t="s">
        <v>15</v>
      </c>
      <c r="L620" s="8" t="s">
        <v>16</v>
      </c>
      <c r="M620" s="8" t="s">
        <v>17</v>
      </c>
      <c r="N620" s="10" t="s">
        <v>18</v>
      </c>
    </row>
    <row r="621" spans="1:14" x14ac:dyDescent="0.2">
      <c r="A621" s="11" t="s">
        <v>19</v>
      </c>
      <c r="B621" s="12"/>
      <c r="C621" s="13"/>
      <c r="D621" s="14"/>
      <c r="E621" s="14"/>
      <c r="F621" s="13"/>
      <c r="G621" s="13"/>
      <c r="H621" s="13"/>
      <c r="I621" s="13"/>
      <c r="J621" s="13"/>
      <c r="K621" s="13"/>
      <c r="L621" s="13"/>
      <c r="M621" s="13"/>
      <c r="N621" s="15"/>
    </row>
    <row r="622" spans="1:14" x14ac:dyDescent="0.2">
      <c r="A622" s="16" t="s">
        <v>22</v>
      </c>
      <c r="B622" s="17"/>
      <c r="C622" s="18">
        <v>0</v>
      </c>
      <c r="D622" s="19">
        <v>1</v>
      </c>
      <c r="E622" s="19">
        <v>2.4E-2</v>
      </c>
      <c r="F622" s="18">
        <v>578328</v>
      </c>
      <c r="G622" s="18">
        <v>5700</v>
      </c>
      <c r="H622" s="18">
        <v>584028</v>
      </c>
      <c r="I622" s="18">
        <v>0</v>
      </c>
      <c r="J622" s="18">
        <v>203241</v>
      </c>
      <c r="K622" s="18">
        <v>5840</v>
      </c>
      <c r="L622" s="18">
        <v>400</v>
      </c>
      <c r="M622" s="18">
        <v>0</v>
      </c>
      <c r="N622" s="20">
        <v>787669</v>
      </c>
    </row>
    <row r="623" spans="1:14" x14ac:dyDescent="0.2">
      <c r="A623" s="11" t="s">
        <v>24</v>
      </c>
      <c r="B623" s="12"/>
      <c r="C623" s="13">
        <f>SUM(C622:C622)</f>
        <v>0</v>
      </c>
      <c r="D623" s="14">
        <f>SUM(D622:D622)</f>
        <v>1</v>
      </c>
      <c r="E623" s="14">
        <f>SUM(E622:E622)</f>
        <v>2.4E-2</v>
      </c>
      <c r="F623" s="13">
        <f>SUM(F622:F622)</f>
        <v>578328</v>
      </c>
      <c r="G623" s="13">
        <f>SUM(G622:G622)</f>
        <v>5700</v>
      </c>
      <c r="H623" s="13">
        <f>SUM(H622:H622)</f>
        <v>584028</v>
      </c>
      <c r="I623" s="13">
        <f>SUM(I622:I622)</f>
        <v>0</v>
      </c>
      <c r="J623" s="13">
        <f>SUM(J622:J622)</f>
        <v>203241</v>
      </c>
      <c r="K623" s="13">
        <f>SUM(K622:K622)</f>
        <v>5840</v>
      </c>
      <c r="L623" s="13">
        <f>SUM(L622:L622)</f>
        <v>400</v>
      </c>
      <c r="M623" s="13">
        <f>SUM(M622:M622)</f>
        <v>0</v>
      </c>
      <c r="N623" s="15">
        <f>SUM(N622:N622)</f>
        <v>787669</v>
      </c>
    </row>
    <row r="624" spans="1:14" x14ac:dyDescent="0.2">
      <c r="A624" s="11" t="s">
        <v>44</v>
      </c>
      <c r="B624" s="12"/>
      <c r="C624" s="13"/>
      <c r="D624" s="14"/>
      <c r="E624" s="14"/>
      <c r="F624" s="13"/>
      <c r="G624" s="13"/>
      <c r="H624" s="13"/>
      <c r="I624" s="13"/>
      <c r="J624" s="13"/>
      <c r="K624" s="13"/>
      <c r="L624" s="13"/>
      <c r="M624" s="13"/>
      <c r="N624" s="15"/>
    </row>
    <row r="625" spans="1:14" x14ac:dyDescent="0.2">
      <c r="A625" s="16" t="s">
        <v>46</v>
      </c>
      <c r="B625" s="17"/>
      <c r="C625" s="18">
        <v>0</v>
      </c>
      <c r="D625" s="19">
        <v>33.066000000000003</v>
      </c>
      <c r="E625" s="19">
        <v>2.6267</v>
      </c>
      <c r="F625" s="18">
        <v>18688498</v>
      </c>
      <c r="G625" s="18">
        <v>659556</v>
      </c>
      <c r="H625" s="18">
        <v>19348054</v>
      </c>
      <c r="I625" s="18">
        <v>0</v>
      </c>
      <c r="J625" s="18">
        <v>6733124</v>
      </c>
      <c r="K625" s="18">
        <v>193481</v>
      </c>
      <c r="L625" s="18">
        <v>194375</v>
      </c>
      <c r="M625" s="18">
        <v>0</v>
      </c>
      <c r="N625" s="20">
        <v>26275553</v>
      </c>
    </row>
    <row r="626" spans="1:14" x14ac:dyDescent="0.2">
      <c r="A626" s="16" t="s">
        <v>53</v>
      </c>
      <c r="B626" s="17"/>
      <c r="C626" s="18">
        <v>0</v>
      </c>
      <c r="D626" s="19">
        <v>0</v>
      </c>
      <c r="E626" s="19">
        <v>0</v>
      </c>
      <c r="F626" s="18">
        <v>36000</v>
      </c>
      <c r="G626" s="18">
        <v>0</v>
      </c>
      <c r="H626" s="18">
        <v>36000</v>
      </c>
      <c r="I626" s="18">
        <v>0</v>
      </c>
      <c r="J626" s="18">
        <v>12528</v>
      </c>
      <c r="K626" s="18">
        <v>360</v>
      </c>
      <c r="L626" s="18">
        <v>4500</v>
      </c>
      <c r="M626" s="18">
        <v>0</v>
      </c>
      <c r="N626" s="20">
        <v>53028</v>
      </c>
    </row>
    <row r="627" spans="1:14" x14ac:dyDescent="0.2">
      <c r="A627" s="11" t="s">
        <v>24</v>
      </c>
      <c r="B627" s="12"/>
      <c r="C627" s="13">
        <f>SUM(C625:C626)</f>
        <v>0</v>
      </c>
      <c r="D627" s="14">
        <f>SUM(D625:D626)</f>
        <v>33.066000000000003</v>
      </c>
      <c r="E627" s="14">
        <f>SUM(E625:E626)</f>
        <v>2.6267</v>
      </c>
      <c r="F627" s="13">
        <f>SUM(F625:F626)</f>
        <v>18724498</v>
      </c>
      <c r="G627" s="13">
        <f>SUM(G625:G626)</f>
        <v>659556</v>
      </c>
      <c r="H627" s="13">
        <f>SUM(H625:H626)</f>
        <v>19384054</v>
      </c>
      <c r="I627" s="13">
        <f>SUM(I625:I626)</f>
        <v>0</v>
      </c>
      <c r="J627" s="13">
        <f>SUM(J625:J626)</f>
        <v>6745652</v>
      </c>
      <c r="K627" s="13">
        <f>SUM(K625:K626)</f>
        <v>193841</v>
      </c>
      <c r="L627" s="13">
        <f>SUM(L625:L626)</f>
        <v>198875</v>
      </c>
      <c r="M627" s="13">
        <f>SUM(M625:M626)</f>
        <v>0</v>
      </c>
      <c r="N627" s="15">
        <f>SUM(N625:N626)</f>
        <v>26328581</v>
      </c>
    </row>
    <row r="628" spans="1:14" x14ac:dyDescent="0.2">
      <c r="A628" s="11" t="s">
        <v>63</v>
      </c>
      <c r="B628" s="12"/>
      <c r="C628" s="13"/>
      <c r="D628" s="14"/>
      <c r="E628" s="14"/>
      <c r="F628" s="13"/>
      <c r="G628" s="13"/>
      <c r="H628" s="13"/>
      <c r="I628" s="13"/>
      <c r="J628" s="13"/>
      <c r="K628" s="13"/>
      <c r="L628" s="13"/>
      <c r="M628" s="13"/>
      <c r="N628" s="15"/>
    </row>
    <row r="629" spans="1:14" x14ac:dyDescent="0.2">
      <c r="A629" s="16" t="s">
        <v>36</v>
      </c>
      <c r="B629" s="17"/>
      <c r="C629" s="18">
        <v>0</v>
      </c>
      <c r="D629" s="19">
        <v>-0.08</v>
      </c>
      <c r="E629" s="19">
        <v>0</v>
      </c>
      <c r="F629" s="18">
        <v>-42000</v>
      </c>
      <c r="G629" s="18">
        <v>0</v>
      </c>
      <c r="H629" s="18">
        <v>-42000</v>
      </c>
      <c r="I629" s="18">
        <v>0</v>
      </c>
      <c r="J629" s="18">
        <v>-14616</v>
      </c>
      <c r="K629" s="18">
        <v>-420</v>
      </c>
      <c r="L629" s="18">
        <v>0</v>
      </c>
      <c r="M629" s="18">
        <v>0</v>
      </c>
      <c r="N629" s="20">
        <v>-56616</v>
      </c>
    </row>
    <row r="630" spans="1:14" x14ac:dyDescent="0.2">
      <c r="A630" s="16" t="s">
        <v>37</v>
      </c>
      <c r="B630" s="17"/>
      <c r="C630" s="18">
        <v>0</v>
      </c>
      <c r="D630" s="19">
        <v>0</v>
      </c>
      <c r="E630" s="19">
        <v>0</v>
      </c>
      <c r="F630" s="18">
        <v>0</v>
      </c>
      <c r="G630" s="18">
        <v>0</v>
      </c>
      <c r="H630" s="18">
        <v>0</v>
      </c>
      <c r="I630" s="18">
        <v>42000</v>
      </c>
      <c r="J630" s="18">
        <v>14196</v>
      </c>
      <c r="K630" s="18">
        <v>0</v>
      </c>
      <c r="L630" s="18">
        <v>0</v>
      </c>
      <c r="M630" s="18">
        <v>0</v>
      </c>
      <c r="N630" s="20">
        <v>56196</v>
      </c>
    </row>
    <row r="631" spans="1:14" x14ac:dyDescent="0.2">
      <c r="A631" s="16" t="s">
        <v>30</v>
      </c>
      <c r="B631" s="17">
        <v>7</v>
      </c>
      <c r="C631" s="18">
        <v>0</v>
      </c>
      <c r="D631" s="19">
        <v>0</v>
      </c>
      <c r="E631" s="19">
        <v>0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18">
        <v>54339</v>
      </c>
      <c r="N631" s="20">
        <v>54339</v>
      </c>
    </row>
    <row r="632" spans="1:14" x14ac:dyDescent="0.2">
      <c r="A632" s="16" t="s">
        <v>20</v>
      </c>
      <c r="B632" s="17">
        <v>8</v>
      </c>
      <c r="C632" s="18">
        <v>0</v>
      </c>
      <c r="D632" s="19">
        <v>0</v>
      </c>
      <c r="E632" s="19">
        <v>0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18">
        <v>3839001</v>
      </c>
      <c r="N632" s="20">
        <v>3839001</v>
      </c>
    </row>
    <row r="633" spans="1:14" x14ac:dyDescent="0.2">
      <c r="A633" s="16" t="s">
        <v>21</v>
      </c>
      <c r="B633" s="17">
        <v>544</v>
      </c>
      <c r="C633" s="18">
        <v>0</v>
      </c>
      <c r="D633" s="19">
        <v>0</v>
      </c>
      <c r="E633" s="19">
        <v>0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18">
        <v>1046743</v>
      </c>
      <c r="N633" s="20">
        <v>1046743</v>
      </c>
    </row>
    <row r="634" spans="1:14" x14ac:dyDescent="0.2">
      <c r="A634" s="16" t="s">
        <v>45</v>
      </c>
      <c r="B634" s="17"/>
      <c r="C634" s="18">
        <v>0</v>
      </c>
      <c r="D634" s="19">
        <v>0</v>
      </c>
      <c r="E634" s="19">
        <v>0.4</v>
      </c>
      <c r="F634" s="18">
        <v>0</v>
      </c>
      <c r="G634" s="18">
        <v>105883</v>
      </c>
      <c r="H634" s="18">
        <v>105883</v>
      </c>
      <c r="I634" s="18">
        <v>0</v>
      </c>
      <c r="J634" s="18">
        <v>36847</v>
      </c>
      <c r="K634" s="18">
        <v>1059</v>
      </c>
      <c r="L634" s="18">
        <v>0</v>
      </c>
      <c r="M634" s="18">
        <v>0</v>
      </c>
      <c r="N634" s="20">
        <v>142730</v>
      </c>
    </row>
    <row r="635" spans="1:14" x14ac:dyDescent="0.2">
      <c r="A635" s="16" t="s">
        <v>23</v>
      </c>
      <c r="B635" s="17"/>
      <c r="C635" s="18">
        <v>0</v>
      </c>
      <c r="D635" s="19">
        <v>0</v>
      </c>
      <c r="E635" s="19">
        <v>4.16</v>
      </c>
      <c r="F635" s="18">
        <v>0</v>
      </c>
      <c r="G635" s="18">
        <v>1719344</v>
      </c>
      <c r="H635" s="18">
        <v>1719344</v>
      </c>
      <c r="I635" s="18">
        <v>0</v>
      </c>
      <c r="J635" s="18">
        <v>598331</v>
      </c>
      <c r="K635" s="18">
        <v>17193</v>
      </c>
      <c r="L635" s="18">
        <v>0</v>
      </c>
      <c r="M635" s="18">
        <v>0</v>
      </c>
      <c r="N635" s="20">
        <v>2317675</v>
      </c>
    </row>
    <row r="636" spans="1:14" x14ac:dyDescent="0.2">
      <c r="A636" s="16" t="s">
        <v>64</v>
      </c>
      <c r="B636" s="17"/>
      <c r="C636" s="18">
        <v>0</v>
      </c>
      <c r="D636" s="19">
        <v>20.099</v>
      </c>
      <c r="E636" s="19">
        <v>3.1671</v>
      </c>
      <c r="F636" s="18">
        <v>10504438</v>
      </c>
      <c r="G636" s="18">
        <v>1010659</v>
      </c>
      <c r="H636" s="18">
        <v>11515097</v>
      </c>
      <c r="I636" s="18">
        <v>0</v>
      </c>
      <c r="J636" s="18">
        <v>4007254</v>
      </c>
      <c r="K636" s="18">
        <v>115151</v>
      </c>
      <c r="L636" s="18">
        <v>110910</v>
      </c>
      <c r="M636" s="18">
        <v>0</v>
      </c>
      <c r="N636" s="20">
        <v>15633261</v>
      </c>
    </row>
    <row r="637" spans="1:14" x14ac:dyDescent="0.2">
      <c r="A637" s="16" t="s">
        <v>83</v>
      </c>
      <c r="B637" s="17"/>
      <c r="C637" s="18">
        <v>0</v>
      </c>
      <c r="D637" s="19">
        <v>0</v>
      </c>
      <c r="E637" s="19">
        <v>0</v>
      </c>
      <c r="F637" s="18">
        <v>96000</v>
      </c>
      <c r="G637" s="18">
        <v>0</v>
      </c>
      <c r="H637" s="18">
        <v>96000</v>
      </c>
      <c r="I637" s="18">
        <v>0</v>
      </c>
      <c r="J637" s="18">
        <v>33408</v>
      </c>
      <c r="K637" s="18">
        <v>960</v>
      </c>
      <c r="L637" s="18">
        <v>9000</v>
      </c>
      <c r="M637" s="18">
        <v>0</v>
      </c>
      <c r="N637" s="20">
        <v>138408</v>
      </c>
    </row>
    <row r="638" spans="1:14" x14ac:dyDescent="0.2">
      <c r="A638" s="11" t="s">
        <v>24</v>
      </c>
      <c r="B638" s="12"/>
      <c r="C638" s="13">
        <f>SUM(C629:C637)</f>
        <v>0</v>
      </c>
      <c r="D638" s="14">
        <f>SUM(D629:D637)</f>
        <v>20.019000000000002</v>
      </c>
      <c r="E638" s="14">
        <f>SUM(E629:E637)</f>
        <v>7.7271000000000001</v>
      </c>
      <c r="F638" s="13">
        <f>SUM(F629:F637)</f>
        <v>10558438</v>
      </c>
      <c r="G638" s="13">
        <f>SUM(G629:G637)</f>
        <v>2835886</v>
      </c>
      <c r="H638" s="13">
        <f>SUM(H629:H637)</f>
        <v>13394324</v>
      </c>
      <c r="I638" s="13">
        <f>SUM(I629:I637)</f>
        <v>42000</v>
      </c>
      <c r="J638" s="13">
        <f>SUM(J629:J637)</f>
        <v>4675420</v>
      </c>
      <c r="K638" s="13">
        <f>SUM(K629:K637)</f>
        <v>133943</v>
      </c>
      <c r="L638" s="13">
        <f>SUM(L629:L637)</f>
        <v>119910</v>
      </c>
      <c r="M638" s="13">
        <f>SUM(M629:M637)</f>
        <v>4940083</v>
      </c>
      <c r="N638" s="15">
        <f>SUM(N629:N637)</f>
        <v>23171737</v>
      </c>
    </row>
    <row r="639" spans="1:14" x14ac:dyDescent="0.2">
      <c r="A639" s="11" t="s">
        <v>25</v>
      </c>
      <c r="B639" s="12"/>
      <c r="C639" s="13"/>
      <c r="D639" s="14"/>
      <c r="E639" s="14"/>
      <c r="F639" s="13"/>
      <c r="G639" s="13"/>
      <c r="H639" s="13"/>
      <c r="I639" s="13"/>
      <c r="J639" s="13"/>
      <c r="K639" s="13"/>
      <c r="L639" s="13"/>
      <c r="M639" s="13"/>
      <c r="N639" s="15"/>
    </row>
    <row r="640" spans="1:14" x14ac:dyDescent="0.2">
      <c r="A640" s="16" t="s">
        <v>65</v>
      </c>
      <c r="B640" s="17"/>
      <c r="C640" s="18">
        <v>75</v>
      </c>
      <c r="D640" s="19">
        <v>0</v>
      </c>
      <c r="E640" s="19">
        <v>0.53180000000000005</v>
      </c>
      <c r="F640" s="18">
        <v>0</v>
      </c>
      <c r="G640" s="18">
        <v>163490</v>
      </c>
      <c r="H640" s="18">
        <v>163490</v>
      </c>
      <c r="I640" s="18">
        <v>0</v>
      </c>
      <c r="J640" s="18">
        <v>56895</v>
      </c>
      <c r="K640" s="18">
        <v>1635</v>
      </c>
      <c r="L640" s="18">
        <v>1500</v>
      </c>
      <c r="M640" s="18">
        <v>0</v>
      </c>
      <c r="N640" s="20">
        <v>221885</v>
      </c>
    </row>
    <row r="641" spans="1:14" x14ac:dyDescent="0.2">
      <c r="A641" s="16" t="s">
        <v>234</v>
      </c>
      <c r="B641" s="17"/>
      <c r="C641" s="18">
        <v>44</v>
      </c>
      <c r="D641" s="19">
        <v>0</v>
      </c>
      <c r="E641" s="19">
        <v>0.3574</v>
      </c>
      <c r="F641" s="18">
        <v>0</v>
      </c>
      <c r="G641" s="18">
        <v>109875</v>
      </c>
      <c r="H641" s="18">
        <v>109875</v>
      </c>
      <c r="I641" s="18">
        <v>0</v>
      </c>
      <c r="J641" s="18">
        <v>38237</v>
      </c>
      <c r="K641" s="18">
        <v>1099</v>
      </c>
      <c r="L641" s="18">
        <v>880</v>
      </c>
      <c r="M641" s="18">
        <v>0</v>
      </c>
      <c r="N641" s="20">
        <v>148992</v>
      </c>
    </row>
    <row r="642" spans="1:14" x14ac:dyDescent="0.2">
      <c r="A642" s="11" t="s">
        <v>24</v>
      </c>
      <c r="B642" s="12"/>
      <c r="C642" s="13">
        <f>SUM(C640:C641)</f>
        <v>119</v>
      </c>
      <c r="D642" s="14">
        <f>SUM(D640:D641)</f>
        <v>0</v>
      </c>
      <c r="E642" s="14">
        <f>SUM(E640:E641)</f>
        <v>0.88919999999999999</v>
      </c>
      <c r="F642" s="13">
        <f>SUM(F640:F641)</f>
        <v>0</v>
      </c>
      <c r="G642" s="13">
        <f>SUM(G640:G641)</f>
        <v>273365</v>
      </c>
      <c r="H642" s="13">
        <f>SUM(H640:H641)</f>
        <v>273365</v>
      </c>
      <c r="I642" s="13">
        <f>SUM(I640:I641)</f>
        <v>0</v>
      </c>
      <c r="J642" s="13">
        <f>SUM(J640:J641)</f>
        <v>95132</v>
      </c>
      <c r="K642" s="13">
        <f>SUM(K640:K641)</f>
        <v>2734</v>
      </c>
      <c r="L642" s="13">
        <f>SUM(L640:L641)</f>
        <v>2380</v>
      </c>
      <c r="M642" s="13">
        <f>SUM(M640:M641)</f>
        <v>0</v>
      </c>
      <c r="N642" s="15">
        <f>SUM(N640:N641)</f>
        <v>370877</v>
      </c>
    </row>
    <row r="643" spans="1:14" x14ac:dyDescent="0.2">
      <c r="A643" s="11" t="s">
        <v>54</v>
      </c>
      <c r="B643" s="12"/>
      <c r="C643" s="13"/>
      <c r="D643" s="14"/>
      <c r="E643" s="14"/>
      <c r="F643" s="13"/>
      <c r="G643" s="13"/>
      <c r="H643" s="13"/>
      <c r="I643" s="13"/>
      <c r="J643" s="13"/>
      <c r="K643" s="13"/>
      <c r="L643" s="13"/>
      <c r="M643" s="13"/>
      <c r="N643" s="15"/>
    </row>
    <row r="644" spans="1:14" x14ac:dyDescent="0.2">
      <c r="A644" s="16" t="s">
        <v>55</v>
      </c>
      <c r="B644" s="17"/>
      <c r="C644" s="18">
        <v>37</v>
      </c>
      <c r="D644" s="19">
        <v>0</v>
      </c>
      <c r="E644" s="19">
        <v>7.0499999999999993E-2</v>
      </c>
      <c r="F644" s="18">
        <v>0</v>
      </c>
      <c r="G644" s="18">
        <v>19106</v>
      </c>
      <c r="H644" s="18">
        <v>19106</v>
      </c>
      <c r="I644" s="18">
        <v>0</v>
      </c>
      <c r="J644" s="18">
        <v>6649</v>
      </c>
      <c r="K644" s="18">
        <v>191</v>
      </c>
      <c r="L644" s="18">
        <v>0</v>
      </c>
      <c r="M644" s="18">
        <v>0</v>
      </c>
      <c r="N644" s="20">
        <v>25755</v>
      </c>
    </row>
    <row r="645" spans="1:14" x14ac:dyDescent="0.2">
      <c r="A645" s="16" t="s">
        <v>56</v>
      </c>
      <c r="B645" s="17"/>
      <c r="C645" s="18">
        <v>0</v>
      </c>
      <c r="D645" s="19">
        <v>4.1660000000000004</v>
      </c>
      <c r="E645" s="19">
        <v>0</v>
      </c>
      <c r="F645" s="18">
        <v>1756653</v>
      </c>
      <c r="G645" s="18">
        <v>0</v>
      </c>
      <c r="H645" s="18">
        <v>1756653</v>
      </c>
      <c r="I645" s="18">
        <v>0</v>
      </c>
      <c r="J645" s="18">
        <v>611316</v>
      </c>
      <c r="K645" s="18">
        <v>17567</v>
      </c>
      <c r="L645" s="18">
        <v>0</v>
      </c>
      <c r="M645" s="18">
        <v>0</v>
      </c>
      <c r="N645" s="20">
        <v>2367969</v>
      </c>
    </row>
    <row r="646" spans="1:14" x14ac:dyDescent="0.2">
      <c r="A646" s="11" t="s">
        <v>24</v>
      </c>
      <c r="B646" s="12"/>
      <c r="C646" s="13">
        <f>SUM(C644:C645)</f>
        <v>37</v>
      </c>
      <c r="D646" s="14">
        <f>SUM(D644:D645)</f>
        <v>4.1660000000000004</v>
      </c>
      <c r="E646" s="14">
        <f>SUM(E644:E645)</f>
        <v>7.0499999999999993E-2</v>
      </c>
      <c r="F646" s="13">
        <f>SUM(F644:F645)</f>
        <v>1756653</v>
      </c>
      <c r="G646" s="13">
        <f>SUM(G644:G645)</f>
        <v>19106</v>
      </c>
      <c r="H646" s="13">
        <f>SUM(H644:H645)</f>
        <v>1775759</v>
      </c>
      <c r="I646" s="13">
        <f>SUM(I644:I645)</f>
        <v>0</v>
      </c>
      <c r="J646" s="13">
        <f>SUM(J644:J645)</f>
        <v>617965</v>
      </c>
      <c r="K646" s="13">
        <f>SUM(K644:K645)</f>
        <v>17758</v>
      </c>
      <c r="L646" s="13">
        <f>SUM(L644:L645)</f>
        <v>0</v>
      </c>
      <c r="M646" s="13">
        <f>SUM(M644:M645)</f>
        <v>0</v>
      </c>
      <c r="N646" s="15">
        <f>SUM(N644:N645)</f>
        <v>2393724</v>
      </c>
    </row>
    <row r="647" spans="1:14" x14ac:dyDescent="0.2">
      <c r="A647" s="11" t="s">
        <v>68</v>
      </c>
      <c r="B647" s="12"/>
      <c r="C647" s="13"/>
      <c r="D647" s="14"/>
      <c r="E647" s="14"/>
      <c r="F647" s="13"/>
      <c r="G647" s="13"/>
      <c r="H647" s="13"/>
      <c r="I647" s="13"/>
      <c r="J647" s="13"/>
      <c r="K647" s="13"/>
      <c r="L647" s="13"/>
      <c r="M647" s="13"/>
      <c r="N647" s="15"/>
    </row>
    <row r="648" spans="1:14" x14ac:dyDescent="0.2">
      <c r="A648" s="16" t="s">
        <v>69</v>
      </c>
      <c r="B648" s="17"/>
      <c r="C648" s="18">
        <v>224</v>
      </c>
      <c r="D648" s="19">
        <v>2.8</v>
      </c>
      <c r="E648" s="19">
        <v>0.25169999999999998</v>
      </c>
      <c r="F648" s="18">
        <v>1706678</v>
      </c>
      <c r="G648" s="18">
        <v>93805</v>
      </c>
      <c r="H648" s="18">
        <v>1800483</v>
      </c>
      <c r="I648" s="18">
        <v>0</v>
      </c>
      <c r="J648" s="18">
        <v>626568</v>
      </c>
      <c r="K648" s="18">
        <v>18005</v>
      </c>
      <c r="L648" s="18">
        <v>6720</v>
      </c>
      <c r="M648" s="18">
        <v>0</v>
      </c>
      <c r="N648" s="20">
        <v>2433771</v>
      </c>
    </row>
    <row r="649" spans="1:14" x14ac:dyDescent="0.2">
      <c r="A649" s="11" t="s">
        <v>24</v>
      </c>
      <c r="B649" s="12"/>
      <c r="C649" s="13">
        <f>SUM(C648:C648)</f>
        <v>224</v>
      </c>
      <c r="D649" s="14">
        <f>SUM(D648:D648)</f>
        <v>2.8</v>
      </c>
      <c r="E649" s="14">
        <f>SUM(E648:E648)</f>
        <v>0.25169999999999998</v>
      </c>
      <c r="F649" s="13">
        <f>SUM(F648:F648)</f>
        <v>1706678</v>
      </c>
      <c r="G649" s="13">
        <f>SUM(G648:G648)</f>
        <v>93805</v>
      </c>
      <c r="H649" s="13">
        <f>SUM(H648:H648)</f>
        <v>1800483</v>
      </c>
      <c r="I649" s="13">
        <f>SUM(I648:I648)</f>
        <v>0</v>
      </c>
      <c r="J649" s="13">
        <f>SUM(J648:J648)</f>
        <v>626568</v>
      </c>
      <c r="K649" s="13">
        <f>SUM(K648:K648)</f>
        <v>18005</v>
      </c>
      <c r="L649" s="13">
        <f>SUM(L648:L648)</f>
        <v>6720</v>
      </c>
      <c r="M649" s="13">
        <f>SUM(M648:M648)</f>
        <v>0</v>
      </c>
      <c r="N649" s="15">
        <f>SUM(N648:N648)</f>
        <v>2433771</v>
      </c>
    </row>
    <row r="650" spans="1:14" x14ac:dyDescent="0.2">
      <c r="A650" s="6" t="s">
        <v>491</v>
      </c>
      <c r="B650" s="7"/>
      <c r="C650" s="8">
        <f>C623+C627+C638+C642+C646+C649</f>
        <v>380</v>
      </c>
      <c r="D650" s="9">
        <f>D623+D627+D638+D642+D646+D649</f>
        <v>61.051000000000002</v>
      </c>
      <c r="E650" s="9">
        <f>E623+E627+E638+E642+E646+E649</f>
        <v>11.5892</v>
      </c>
      <c r="F650" s="8">
        <f>F623+F627+F638+F642+F646+F649</f>
        <v>33324595</v>
      </c>
      <c r="G650" s="8">
        <f>G623+G627+G638+G642+G646+G649</f>
        <v>3887418</v>
      </c>
      <c r="H650" s="8">
        <f>H623+H627+H638+H642+H646+H649</f>
        <v>37212013</v>
      </c>
      <c r="I650" s="8">
        <f>I623+I627+I638+I642+I646+I649</f>
        <v>42000</v>
      </c>
      <c r="J650" s="8">
        <f>J623+J627+J638+J642+J646+J649</f>
        <v>12963978</v>
      </c>
      <c r="K650" s="8">
        <f>K623+K627+K638+K642+K646+K649</f>
        <v>372121</v>
      </c>
      <c r="L650" s="8">
        <f>L623+L627+L638+L642+L646+L649</f>
        <v>328285</v>
      </c>
      <c r="M650" s="8">
        <f>M623+M627+M638+M642+M646+M649</f>
        <v>4940083</v>
      </c>
      <c r="N650" s="10">
        <f>N623+N627+N638+N642+N646+N649</f>
        <v>55486359</v>
      </c>
    </row>
    <row r="651" spans="1:14" x14ac:dyDescent="0.2">
      <c r="A651" s="16"/>
      <c r="B651" s="17"/>
      <c r="C651" s="18"/>
      <c r="D651" s="19"/>
      <c r="E651" s="19"/>
      <c r="F651" s="18"/>
      <c r="G651" s="18"/>
      <c r="H651" s="18"/>
      <c r="I651" s="18"/>
      <c r="J651" s="18"/>
      <c r="K651" s="18"/>
      <c r="L651" s="18"/>
      <c r="M651" s="18"/>
      <c r="N651" s="20"/>
    </row>
    <row r="652" spans="1:14" x14ac:dyDescent="0.2">
      <c r="A652" s="6" t="s">
        <v>492</v>
      </c>
      <c r="B652" s="7"/>
      <c r="C652" s="8"/>
      <c r="D652" s="9"/>
      <c r="E652" s="9"/>
      <c r="F652" s="8"/>
      <c r="G652" s="8"/>
      <c r="H652" s="8"/>
      <c r="I652" s="8"/>
      <c r="J652" s="8"/>
      <c r="K652" s="8"/>
      <c r="L652" s="8"/>
      <c r="M652" s="8"/>
      <c r="N652" s="10"/>
    </row>
    <row r="653" spans="1:14" x14ac:dyDescent="0.2">
      <c r="A653" s="6" t="s">
        <v>493</v>
      </c>
      <c r="B653" s="7" t="s">
        <v>6</v>
      </c>
      <c r="C653" s="8" t="s">
        <v>7</v>
      </c>
      <c r="D653" s="9" t="s">
        <v>8</v>
      </c>
      <c r="E653" s="9" t="s">
        <v>9</v>
      </c>
      <c r="F653" s="8" t="s">
        <v>10</v>
      </c>
      <c r="G653" s="8" t="s">
        <v>11</v>
      </c>
      <c r="H653" s="8" t="s">
        <v>12</v>
      </c>
      <c r="I653" s="8" t="s">
        <v>13</v>
      </c>
      <c r="J653" s="8" t="s">
        <v>14</v>
      </c>
      <c r="K653" s="8" t="s">
        <v>15</v>
      </c>
      <c r="L653" s="8" t="s">
        <v>16</v>
      </c>
      <c r="M653" s="8" t="s">
        <v>17</v>
      </c>
      <c r="N653" s="10" t="s">
        <v>18</v>
      </c>
    </row>
    <row r="654" spans="1:14" x14ac:dyDescent="0.2">
      <c r="A654" s="11" t="s">
        <v>63</v>
      </c>
      <c r="B654" s="12"/>
      <c r="C654" s="13"/>
      <c r="D654" s="14"/>
      <c r="E654" s="14"/>
      <c r="F654" s="13"/>
      <c r="G654" s="13"/>
      <c r="H654" s="13"/>
      <c r="I654" s="13"/>
      <c r="J654" s="13"/>
      <c r="K654" s="13"/>
      <c r="L654" s="13"/>
      <c r="M654" s="13"/>
      <c r="N654" s="15"/>
    </row>
    <row r="655" spans="1:14" x14ac:dyDescent="0.2">
      <c r="A655" s="16" t="s">
        <v>494</v>
      </c>
      <c r="B655" s="17"/>
      <c r="C655" s="18">
        <v>0</v>
      </c>
      <c r="D655" s="19">
        <v>0</v>
      </c>
      <c r="E655" s="19">
        <v>0</v>
      </c>
      <c r="F655" s="18">
        <v>-674000</v>
      </c>
      <c r="G655" s="18">
        <v>0</v>
      </c>
      <c r="H655" s="18">
        <v>-674000</v>
      </c>
      <c r="I655" s="18">
        <v>0</v>
      </c>
      <c r="J655" s="18">
        <v>-234552</v>
      </c>
      <c r="K655" s="18">
        <v>-6740</v>
      </c>
      <c r="L655" s="18">
        <v>0</v>
      </c>
      <c r="M655" s="18">
        <v>0</v>
      </c>
      <c r="N655" s="20">
        <v>-908552</v>
      </c>
    </row>
    <row r="656" spans="1:14" x14ac:dyDescent="0.2">
      <c r="A656" s="16" t="s">
        <v>36</v>
      </c>
      <c r="B656" s="17"/>
      <c r="C656" s="18">
        <v>0</v>
      </c>
      <c r="D656" s="19">
        <v>-0.37</v>
      </c>
      <c r="E656" s="19">
        <v>0</v>
      </c>
      <c r="F656" s="18">
        <v>-226800</v>
      </c>
      <c r="G656" s="18">
        <v>0</v>
      </c>
      <c r="H656" s="18">
        <v>-226800</v>
      </c>
      <c r="I656" s="18">
        <v>0</v>
      </c>
      <c r="J656" s="18">
        <v>-78926</v>
      </c>
      <c r="K656" s="18">
        <v>-2268</v>
      </c>
      <c r="L656" s="18">
        <v>0</v>
      </c>
      <c r="M656" s="18">
        <v>0</v>
      </c>
      <c r="N656" s="20">
        <v>-305726</v>
      </c>
    </row>
    <row r="657" spans="1:14" x14ac:dyDescent="0.2">
      <c r="A657" s="16" t="s">
        <v>168</v>
      </c>
      <c r="B657" s="17"/>
      <c r="C657" s="18">
        <v>0</v>
      </c>
      <c r="D657" s="19">
        <v>0</v>
      </c>
      <c r="E657" s="19">
        <v>0</v>
      </c>
      <c r="F657" s="18">
        <v>0</v>
      </c>
      <c r="G657" s="18">
        <v>0</v>
      </c>
      <c r="H657" s="18">
        <v>0</v>
      </c>
      <c r="I657" s="18">
        <v>130000</v>
      </c>
      <c r="J657" s="18">
        <v>43940</v>
      </c>
      <c r="K657" s="18">
        <v>0</v>
      </c>
      <c r="L657" s="18">
        <v>0</v>
      </c>
      <c r="M657" s="18">
        <v>0</v>
      </c>
      <c r="N657" s="20">
        <v>173940</v>
      </c>
    </row>
    <row r="658" spans="1:14" x14ac:dyDescent="0.2">
      <c r="A658" s="16" t="s">
        <v>37</v>
      </c>
      <c r="B658" s="17"/>
      <c r="C658" s="18">
        <v>0</v>
      </c>
      <c r="D658" s="19">
        <v>0</v>
      </c>
      <c r="E658" s="19">
        <v>0</v>
      </c>
      <c r="F658" s="18">
        <v>0</v>
      </c>
      <c r="G658" s="18">
        <v>0</v>
      </c>
      <c r="H658" s="18">
        <v>0</v>
      </c>
      <c r="I658" s="18">
        <v>226800</v>
      </c>
      <c r="J658" s="18">
        <v>76658</v>
      </c>
      <c r="K658" s="18">
        <v>0</v>
      </c>
      <c r="L658" s="18">
        <v>0</v>
      </c>
      <c r="M658" s="18">
        <v>0</v>
      </c>
      <c r="N658" s="20">
        <v>303458</v>
      </c>
    </row>
    <row r="659" spans="1:14" x14ac:dyDescent="0.2">
      <c r="A659" s="16" t="s">
        <v>242</v>
      </c>
      <c r="B659" s="17"/>
      <c r="C659" s="18">
        <v>0</v>
      </c>
      <c r="D659" s="19">
        <v>0</v>
      </c>
      <c r="E659" s="19">
        <v>0</v>
      </c>
      <c r="F659" s="18">
        <v>0</v>
      </c>
      <c r="G659" s="18">
        <v>0</v>
      </c>
      <c r="H659" s="18">
        <v>0</v>
      </c>
      <c r="I659" s="18">
        <v>674000</v>
      </c>
      <c r="J659" s="18">
        <v>0</v>
      </c>
      <c r="K659" s="18">
        <v>0</v>
      </c>
      <c r="L659" s="18">
        <v>0</v>
      </c>
      <c r="M659" s="18">
        <v>0</v>
      </c>
      <c r="N659" s="20">
        <v>674000</v>
      </c>
    </row>
    <row r="660" spans="1:14" x14ac:dyDescent="0.2">
      <c r="A660" s="16" t="s">
        <v>30</v>
      </c>
      <c r="B660" s="17">
        <v>7</v>
      </c>
      <c r="C660" s="18">
        <v>0</v>
      </c>
      <c r="D660" s="19">
        <v>0</v>
      </c>
      <c r="E660" s="19">
        <v>0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18">
        <v>1569433</v>
      </c>
      <c r="N660" s="20">
        <v>1569433</v>
      </c>
    </row>
    <row r="661" spans="1:14" x14ac:dyDescent="0.2">
      <c r="A661" s="16" t="s">
        <v>20</v>
      </c>
      <c r="B661" s="17">
        <v>8</v>
      </c>
      <c r="C661" s="18">
        <v>0</v>
      </c>
      <c r="D661" s="19">
        <v>0</v>
      </c>
      <c r="E661" s="19">
        <v>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18">
        <v>2276567</v>
      </c>
      <c r="N661" s="20">
        <v>2276567</v>
      </c>
    </row>
    <row r="662" spans="1:14" x14ac:dyDescent="0.2">
      <c r="A662" s="16" t="s">
        <v>21</v>
      </c>
      <c r="B662" s="17">
        <v>544</v>
      </c>
      <c r="C662" s="18">
        <v>0</v>
      </c>
      <c r="D662" s="19">
        <v>0</v>
      </c>
      <c r="E662" s="19">
        <v>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18">
        <v>2627895</v>
      </c>
      <c r="N662" s="20">
        <v>2627895</v>
      </c>
    </row>
    <row r="663" spans="1:14" x14ac:dyDescent="0.2">
      <c r="A663" s="16" t="s">
        <v>23</v>
      </c>
      <c r="B663" s="17"/>
      <c r="C663" s="18">
        <v>0</v>
      </c>
      <c r="D663" s="19">
        <v>0</v>
      </c>
      <c r="E663" s="19">
        <v>3.43</v>
      </c>
      <c r="F663" s="18">
        <v>0</v>
      </c>
      <c r="G663" s="18">
        <v>1457887</v>
      </c>
      <c r="H663" s="18">
        <v>1457887</v>
      </c>
      <c r="I663" s="18">
        <v>0</v>
      </c>
      <c r="J663" s="18">
        <v>507345</v>
      </c>
      <c r="K663" s="18">
        <v>14579</v>
      </c>
      <c r="L663" s="18">
        <v>0</v>
      </c>
      <c r="M663" s="18">
        <v>0</v>
      </c>
      <c r="N663" s="20">
        <v>1965232</v>
      </c>
    </row>
    <row r="664" spans="1:14" x14ac:dyDescent="0.2">
      <c r="A664" s="16" t="s">
        <v>64</v>
      </c>
      <c r="B664" s="17"/>
      <c r="C664" s="18">
        <v>0</v>
      </c>
      <c r="D664" s="19">
        <v>46.348999999999997</v>
      </c>
      <c r="E664" s="19">
        <v>6.9383999999999997</v>
      </c>
      <c r="F664" s="18">
        <v>29517593</v>
      </c>
      <c r="G664" s="18">
        <v>2214151</v>
      </c>
      <c r="H664" s="18">
        <v>31731744</v>
      </c>
      <c r="I664" s="18">
        <v>0</v>
      </c>
      <c r="J664" s="18">
        <v>11042646</v>
      </c>
      <c r="K664" s="18">
        <v>317317</v>
      </c>
      <c r="L664" s="18">
        <v>346380</v>
      </c>
      <c r="M664" s="18">
        <v>0</v>
      </c>
      <c r="N664" s="20">
        <v>43120770</v>
      </c>
    </row>
    <row r="665" spans="1:14" x14ac:dyDescent="0.2">
      <c r="A665" s="16" t="s">
        <v>83</v>
      </c>
      <c r="B665" s="17"/>
      <c r="C665" s="18">
        <v>0</v>
      </c>
      <c r="D665" s="19">
        <v>0</v>
      </c>
      <c r="E665" s="19">
        <v>0</v>
      </c>
      <c r="F665" s="18">
        <v>84000</v>
      </c>
      <c r="G665" s="18">
        <v>0</v>
      </c>
      <c r="H665" s="18">
        <v>84000</v>
      </c>
      <c r="I665" s="18">
        <v>0</v>
      </c>
      <c r="J665" s="18">
        <v>29232</v>
      </c>
      <c r="K665" s="18">
        <v>840</v>
      </c>
      <c r="L665" s="18">
        <v>0</v>
      </c>
      <c r="M665" s="18">
        <v>0</v>
      </c>
      <c r="N665" s="20">
        <v>113232</v>
      </c>
    </row>
    <row r="666" spans="1:14" x14ac:dyDescent="0.2">
      <c r="A666" s="11" t="s">
        <v>24</v>
      </c>
      <c r="B666" s="12"/>
      <c r="C666" s="13">
        <f>SUM(C655:C665)</f>
        <v>0</v>
      </c>
      <c r="D666" s="14">
        <f>SUM(D655:D665)</f>
        <v>45.978999999999999</v>
      </c>
      <c r="E666" s="14">
        <f>SUM(E655:E665)</f>
        <v>10.368399999999999</v>
      </c>
      <c r="F666" s="13">
        <f>SUM(F655:F665)</f>
        <v>28700793</v>
      </c>
      <c r="G666" s="13">
        <f>SUM(G655:G665)</f>
        <v>3672038</v>
      </c>
      <c r="H666" s="13">
        <f>SUM(H655:H665)</f>
        <v>32372831</v>
      </c>
      <c r="I666" s="13">
        <f>SUM(I655:I665)</f>
        <v>1030800</v>
      </c>
      <c r="J666" s="13">
        <f>SUM(J655:J665)</f>
        <v>11386343</v>
      </c>
      <c r="K666" s="13">
        <f>SUM(K655:K665)</f>
        <v>323728</v>
      </c>
      <c r="L666" s="13">
        <f>SUM(L655:L665)</f>
        <v>346380</v>
      </c>
      <c r="M666" s="13">
        <f>SUM(M655:M665)</f>
        <v>6473895</v>
      </c>
      <c r="N666" s="15">
        <f>SUM(N655:N665)</f>
        <v>51610249</v>
      </c>
    </row>
    <row r="667" spans="1:14" x14ac:dyDescent="0.2">
      <c r="A667" s="6" t="s">
        <v>495</v>
      </c>
      <c r="B667" s="7"/>
      <c r="C667" s="8">
        <f>C666</f>
        <v>0</v>
      </c>
      <c r="D667" s="9">
        <f>D666</f>
        <v>45.978999999999999</v>
      </c>
      <c r="E667" s="9">
        <f>E666</f>
        <v>10.368399999999999</v>
      </c>
      <c r="F667" s="8">
        <f>F666</f>
        <v>28700793</v>
      </c>
      <c r="G667" s="8">
        <f>G666</f>
        <v>3672038</v>
      </c>
      <c r="H667" s="8">
        <f>H666</f>
        <v>32372831</v>
      </c>
      <c r="I667" s="8">
        <f>I666</f>
        <v>1030800</v>
      </c>
      <c r="J667" s="8">
        <f>J666</f>
        <v>11386343</v>
      </c>
      <c r="K667" s="8">
        <f>K666</f>
        <v>323728</v>
      </c>
      <c r="L667" s="8">
        <f>L666</f>
        <v>346380</v>
      </c>
      <c r="M667" s="8">
        <f>M666</f>
        <v>6473895</v>
      </c>
      <c r="N667" s="10">
        <f>N666</f>
        <v>51610249</v>
      </c>
    </row>
    <row r="668" spans="1:14" x14ac:dyDescent="0.2">
      <c r="A668" s="16"/>
      <c r="B668" s="17"/>
      <c r="C668" s="18"/>
      <c r="D668" s="19"/>
      <c r="E668" s="19"/>
      <c r="F668" s="18"/>
      <c r="G668" s="18"/>
      <c r="H668" s="18"/>
      <c r="I668" s="18"/>
      <c r="J668" s="18"/>
      <c r="K668" s="18"/>
      <c r="L668" s="18"/>
      <c r="M668" s="18"/>
      <c r="N668" s="20"/>
    </row>
    <row r="669" spans="1:14" x14ac:dyDescent="0.2">
      <c r="A669" s="6" t="s">
        <v>496</v>
      </c>
      <c r="B669" s="7"/>
      <c r="C669" s="8"/>
      <c r="D669" s="9"/>
      <c r="E669" s="9"/>
      <c r="F669" s="8"/>
      <c r="G669" s="8"/>
      <c r="H669" s="8"/>
      <c r="I669" s="8"/>
      <c r="J669" s="8"/>
      <c r="K669" s="8"/>
      <c r="L669" s="8"/>
      <c r="M669" s="8"/>
      <c r="N669" s="10"/>
    </row>
    <row r="670" spans="1:14" x14ac:dyDescent="0.2">
      <c r="A670" s="6" t="s">
        <v>497</v>
      </c>
      <c r="B670" s="7" t="s">
        <v>6</v>
      </c>
      <c r="C670" s="8" t="s">
        <v>7</v>
      </c>
      <c r="D670" s="9" t="s">
        <v>8</v>
      </c>
      <c r="E670" s="9" t="s">
        <v>9</v>
      </c>
      <c r="F670" s="8" t="s">
        <v>10</v>
      </c>
      <c r="G670" s="8" t="s">
        <v>11</v>
      </c>
      <c r="H670" s="8" t="s">
        <v>12</v>
      </c>
      <c r="I670" s="8" t="s">
        <v>13</v>
      </c>
      <c r="J670" s="8" t="s">
        <v>14</v>
      </c>
      <c r="K670" s="8" t="s">
        <v>15</v>
      </c>
      <c r="L670" s="8" t="s">
        <v>16</v>
      </c>
      <c r="M670" s="8" t="s">
        <v>17</v>
      </c>
      <c r="N670" s="10" t="s">
        <v>18</v>
      </c>
    </row>
    <row r="671" spans="1:14" x14ac:dyDescent="0.2">
      <c r="A671" s="11" t="s">
        <v>63</v>
      </c>
      <c r="B671" s="12"/>
      <c r="C671" s="13"/>
      <c r="D671" s="14"/>
      <c r="E671" s="14"/>
      <c r="F671" s="13"/>
      <c r="G671" s="13"/>
      <c r="H671" s="13"/>
      <c r="I671" s="13"/>
      <c r="J671" s="13"/>
      <c r="K671" s="13"/>
      <c r="L671" s="13"/>
      <c r="M671" s="13"/>
      <c r="N671" s="15"/>
    </row>
    <row r="672" spans="1:14" x14ac:dyDescent="0.2">
      <c r="A672" s="16" t="s">
        <v>36</v>
      </c>
      <c r="B672" s="17"/>
      <c r="C672" s="18">
        <v>0</v>
      </c>
      <c r="D672" s="19">
        <v>-0.27</v>
      </c>
      <c r="E672" s="19">
        <v>0</v>
      </c>
      <c r="F672" s="18">
        <v>-168000</v>
      </c>
      <c r="G672" s="18">
        <v>0</v>
      </c>
      <c r="H672" s="18">
        <v>-168000</v>
      </c>
      <c r="I672" s="18">
        <v>0</v>
      </c>
      <c r="J672" s="18">
        <v>-58464</v>
      </c>
      <c r="K672" s="18">
        <v>-1680</v>
      </c>
      <c r="L672" s="18">
        <v>0</v>
      </c>
      <c r="M672" s="18">
        <v>0</v>
      </c>
      <c r="N672" s="20">
        <v>-226464</v>
      </c>
    </row>
    <row r="673" spans="1:14" x14ac:dyDescent="0.2">
      <c r="A673" s="16" t="s">
        <v>168</v>
      </c>
      <c r="B673" s="17"/>
      <c r="C673" s="18">
        <v>0</v>
      </c>
      <c r="D673" s="19">
        <v>0</v>
      </c>
      <c r="E673" s="19">
        <v>0</v>
      </c>
      <c r="F673" s="18">
        <v>0</v>
      </c>
      <c r="G673" s="18">
        <v>0</v>
      </c>
      <c r="H673" s="18">
        <v>0</v>
      </c>
      <c r="I673" s="18">
        <v>102000</v>
      </c>
      <c r="J673" s="18">
        <v>34476</v>
      </c>
      <c r="K673" s="18">
        <v>0</v>
      </c>
      <c r="L673" s="18">
        <v>0</v>
      </c>
      <c r="M673" s="18">
        <v>0</v>
      </c>
      <c r="N673" s="20">
        <v>136476</v>
      </c>
    </row>
    <row r="674" spans="1:14" x14ac:dyDescent="0.2">
      <c r="A674" s="16" t="s">
        <v>37</v>
      </c>
      <c r="B674" s="17"/>
      <c r="C674" s="18">
        <v>0</v>
      </c>
      <c r="D674" s="19">
        <v>0</v>
      </c>
      <c r="E674" s="19">
        <v>0</v>
      </c>
      <c r="F674" s="18">
        <v>0</v>
      </c>
      <c r="G674" s="18">
        <v>0</v>
      </c>
      <c r="H674" s="18">
        <v>0</v>
      </c>
      <c r="I674" s="18">
        <v>168000</v>
      </c>
      <c r="J674" s="18">
        <v>56784</v>
      </c>
      <c r="K674" s="18">
        <v>0</v>
      </c>
      <c r="L674" s="18">
        <v>0</v>
      </c>
      <c r="M674" s="18">
        <v>0</v>
      </c>
      <c r="N674" s="20">
        <v>224784</v>
      </c>
    </row>
    <row r="675" spans="1:14" x14ac:dyDescent="0.2">
      <c r="A675" s="16" t="s">
        <v>30</v>
      </c>
      <c r="B675" s="17">
        <v>7</v>
      </c>
      <c r="C675" s="18">
        <v>0</v>
      </c>
      <c r="D675" s="19">
        <v>0</v>
      </c>
      <c r="E675" s="19">
        <v>0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204240</v>
      </c>
      <c r="N675" s="20">
        <v>204240</v>
      </c>
    </row>
    <row r="676" spans="1:14" x14ac:dyDescent="0.2">
      <c r="A676" s="16" t="s">
        <v>20</v>
      </c>
      <c r="B676" s="17">
        <v>8</v>
      </c>
      <c r="C676" s="18">
        <v>0</v>
      </c>
      <c r="D676" s="19">
        <v>0</v>
      </c>
      <c r="E676" s="19">
        <v>0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18">
        <v>3359000</v>
      </c>
      <c r="N676" s="20">
        <v>3359000</v>
      </c>
    </row>
    <row r="677" spans="1:14" x14ac:dyDescent="0.2">
      <c r="A677" s="16" t="s">
        <v>21</v>
      </c>
      <c r="B677" s="17">
        <v>544</v>
      </c>
      <c r="C677" s="18">
        <v>0</v>
      </c>
      <c r="D677" s="19">
        <v>0</v>
      </c>
      <c r="E677" s="19">
        <v>0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18">
        <v>2177186</v>
      </c>
      <c r="N677" s="20">
        <v>2177186</v>
      </c>
    </row>
    <row r="678" spans="1:14" x14ac:dyDescent="0.2">
      <c r="A678" s="16" t="s">
        <v>45</v>
      </c>
      <c r="B678" s="17"/>
      <c r="C678" s="18">
        <v>0</v>
      </c>
      <c r="D678" s="19">
        <v>0</v>
      </c>
      <c r="E678" s="19">
        <v>0.4</v>
      </c>
      <c r="F678" s="18">
        <v>0</v>
      </c>
      <c r="G678" s="18">
        <v>105883</v>
      </c>
      <c r="H678" s="18">
        <v>105883</v>
      </c>
      <c r="I678" s="18">
        <v>0</v>
      </c>
      <c r="J678" s="18">
        <v>36847</v>
      </c>
      <c r="K678" s="18">
        <v>1059</v>
      </c>
      <c r="L678" s="18">
        <v>0</v>
      </c>
      <c r="M678" s="18">
        <v>0</v>
      </c>
      <c r="N678" s="20">
        <v>142730</v>
      </c>
    </row>
    <row r="679" spans="1:14" x14ac:dyDescent="0.2">
      <c r="A679" s="16" t="s">
        <v>23</v>
      </c>
      <c r="B679" s="17"/>
      <c r="C679" s="18">
        <v>0</v>
      </c>
      <c r="D679" s="19">
        <v>0</v>
      </c>
      <c r="E679" s="19">
        <v>3.5</v>
      </c>
      <c r="F679" s="18">
        <v>0</v>
      </c>
      <c r="G679" s="18">
        <v>1487640</v>
      </c>
      <c r="H679" s="18">
        <v>1487640</v>
      </c>
      <c r="I679" s="18">
        <v>0</v>
      </c>
      <c r="J679" s="18">
        <v>517698</v>
      </c>
      <c r="K679" s="18">
        <v>14876</v>
      </c>
      <c r="L679" s="18">
        <v>0</v>
      </c>
      <c r="M679" s="18">
        <v>0</v>
      </c>
      <c r="N679" s="20">
        <v>2005338</v>
      </c>
    </row>
    <row r="680" spans="1:14" x14ac:dyDescent="0.2">
      <c r="A680" s="16" t="s">
        <v>64</v>
      </c>
      <c r="B680" s="17"/>
      <c r="C680" s="18">
        <v>0</v>
      </c>
      <c r="D680" s="19">
        <v>35.4</v>
      </c>
      <c r="E680" s="19">
        <v>8.3950999999999993</v>
      </c>
      <c r="F680" s="18">
        <v>21408464</v>
      </c>
      <c r="G680" s="18">
        <v>2679028</v>
      </c>
      <c r="H680" s="18">
        <v>24087492</v>
      </c>
      <c r="I680" s="18">
        <v>0</v>
      </c>
      <c r="J680" s="18">
        <v>8382448</v>
      </c>
      <c r="K680" s="18">
        <v>240875</v>
      </c>
      <c r="L680" s="18">
        <v>2056734</v>
      </c>
      <c r="M680" s="18">
        <v>0</v>
      </c>
      <c r="N680" s="20">
        <v>34526674</v>
      </c>
    </row>
    <row r="681" spans="1:14" x14ac:dyDescent="0.2">
      <c r="A681" s="16" t="s">
        <v>83</v>
      </c>
      <c r="B681" s="17"/>
      <c r="C681" s="18">
        <v>0</v>
      </c>
      <c r="D681" s="19">
        <v>0</v>
      </c>
      <c r="E681" s="19">
        <v>0</v>
      </c>
      <c r="F681" s="18">
        <v>48000</v>
      </c>
      <c r="G681" s="18">
        <v>0</v>
      </c>
      <c r="H681" s="18">
        <v>48000</v>
      </c>
      <c r="I681" s="18">
        <v>0</v>
      </c>
      <c r="J681" s="18">
        <v>16704</v>
      </c>
      <c r="K681" s="18">
        <v>480</v>
      </c>
      <c r="L681" s="18">
        <v>9000</v>
      </c>
      <c r="M681" s="18">
        <v>0</v>
      </c>
      <c r="N681" s="20">
        <v>73704</v>
      </c>
    </row>
    <row r="682" spans="1:14" x14ac:dyDescent="0.2">
      <c r="A682" s="11" t="s">
        <v>24</v>
      </c>
      <c r="B682" s="12"/>
      <c r="C682" s="13">
        <f>SUM(C672:C681)</f>
        <v>0</v>
      </c>
      <c r="D682" s="14">
        <f>SUM(D672:D681)</f>
        <v>35.129999999999995</v>
      </c>
      <c r="E682" s="14">
        <f>SUM(E672:E681)</f>
        <v>12.2951</v>
      </c>
      <c r="F682" s="13">
        <f>SUM(F672:F681)</f>
        <v>21288464</v>
      </c>
      <c r="G682" s="13">
        <f>SUM(G672:G681)</f>
        <v>4272551</v>
      </c>
      <c r="H682" s="13">
        <f>SUM(H672:H681)</f>
        <v>25561015</v>
      </c>
      <c r="I682" s="13">
        <f>SUM(I672:I681)</f>
        <v>270000</v>
      </c>
      <c r="J682" s="13">
        <f>SUM(J672:J681)</f>
        <v>8986493</v>
      </c>
      <c r="K682" s="13">
        <f>SUM(K672:K681)</f>
        <v>255610</v>
      </c>
      <c r="L682" s="13">
        <f>SUM(L672:L681)</f>
        <v>2065734</v>
      </c>
      <c r="M682" s="13">
        <f>SUM(M672:M681)</f>
        <v>5740426</v>
      </c>
      <c r="N682" s="15">
        <f>SUM(N672:N681)</f>
        <v>42623668</v>
      </c>
    </row>
    <row r="683" spans="1:14" x14ac:dyDescent="0.2">
      <c r="A683" s="11" t="s">
        <v>25</v>
      </c>
      <c r="B683" s="12"/>
      <c r="C683" s="13"/>
      <c r="D683" s="14"/>
      <c r="E683" s="14"/>
      <c r="F683" s="13"/>
      <c r="G683" s="13"/>
      <c r="H683" s="13"/>
      <c r="I683" s="13"/>
      <c r="J683" s="13"/>
      <c r="K683" s="13"/>
      <c r="L683" s="13"/>
      <c r="M683" s="13"/>
      <c r="N683" s="15"/>
    </row>
    <row r="684" spans="1:14" x14ac:dyDescent="0.2">
      <c r="A684" s="16" t="s">
        <v>49</v>
      </c>
      <c r="B684" s="17"/>
      <c r="C684" s="18">
        <v>48</v>
      </c>
      <c r="D684" s="19">
        <v>0</v>
      </c>
      <c r="E684" s="19">
        <v>1.7439</v>
      </c>
      <c r="F684" s="18">
        <v>0</v>
      </c>
      <c r="G684" s="18">
        <v>536124</v>
      </c>
      <c r="H684" s="18">
        <v>536124</v>
      </c>
      <c r="I684" s="18">
        <v>0</v>
      </c>
      <c r="J684" s="18">
        <v>186571</v>
      </c>
      <c r="K684" s="18">
        <v>5361</v>
      </c>
      <c r="L684" s="18">
        <v>4800</v>
      </c>
      <c r="M684" s="18">
        <v>0</v>
      </c>
      <c r="N684" s="20">
        <v>727495</v>
      </c>
    </row>
    <row r="685" spans="1:14" x14ac:dyDescent="0.2">
      <c r="A685" s="16" t="s">
        <v>176</v>
      </c>
      <c r="B685" s="17"/>
      <c r="C685" s="18">
        <v>164</v>
      </c>
      <c r="D685" s="19">
        <v>0</v>
      </c>
      <c r="E685" s="19">
        <v>2.9460999999999999</v>
      </c>
      <c r="F685" s="18">
        <v>0</v>
      </c>
      <c r="G685" s="18">
        <v>905714</v>
      </c>
      <c r="H685" s="18">
        <v>905714</v>
      </c>
      <c r="I685" s="18">
        <v>0</v>
      </c>
      <c r="J685" s="18">
        <v>315188</v>
      </c>
      <c r="K685" s="18">
        <v>9057</v>
      </c>
      <c r="L685" s="18">
        <v>10004</v>
      </c>
      <c r="M685" s="18">
        <v>0</v>
      </c>
      <c r="N685" s="20">
        <v>1230906</v>
      </c>
    </row>
    <row r="686" spans="1:14" x14ac:dyDescent="0.2">
      <c r="A686" s="16" t="s">
        <v>293</v>
      </c>
      <c r="B686" s="17"/>
      <c r="C686" s="18">
        <v>48</v>
      </c>
      <c r="D686" s="19">
        <v>0</v>
      </c>
      <c r="E686" s="19">
        <v>0.77339999999999998</v>
      </c>
      <c r="F686" s="18">
        <v>0</v>
      </c>
      <c r="G686" s="18">
        <v>237765</v>
      </c>
      <c r="H686" s="18">
        <v>237765</v>
      </c>
      <c r="I686" s="18">
        <v>0</v>
      </c>
      <c r="J686" s="18">
        <v>82743</v>
      </c>
      <c r="K686" s="18">
        <v>2378</v>
      </c>
      <c r="L686" s="18">
        <v>1968</v>
      </c>
      <c r="M686" s="18">
        <v>0</v>
      </c>
      <c r="N686" s="20">
        <v>322476</v>
      </c>
    </row>
    <row r="687" spans="1:14" x14ac:dyDescent="0.2">
      <c r="A687" s="16" t="s">
        <v>234</v>
      </c>
      <c r="B687" s="17"/>
      <c r="C687" s="18">
        <v>75</v>
      </c>
      <c r="D687" s="19">
        <v>0</v>
      </c>
      <c r="E687" s="19">
        <v>0.53180000000000005</v>
      </c>
      <c r="F687" s="18">
        <v>0</v>
      </c>
      <c r="G687" s="18">
        <v>163490</v>
      </c>
      <c r="H687" s="18">
        <v>163490</v>
      </c>
      <c r="I687" s="18">
        <v>0</v>
      </c>
      <c r="J687" s="18">
        <v>56895</v>
      </c>
      <c r="K687" s="18">
        <v>1635</v>
      </c>
      <c r="L687" s="18">
        <v>1500</v>
      </c>
      <c r="M687" s="18">
        <v>0</v>
      </c>
      <c r="N687" s="20">
        <v>221885</v>
      </c>
    </row>
    <row r="688" spans="1:14" x14ac:dyDescent="0.2">
      <c r="A688" s="11" t="s">
        <v>24</v>
      </c>
      <c r="B688" s="12"/>
      <c r="C688" s="13">
        <f>SUM(C684:C687)</f>
        <v>335</v>
      </c>
      <c r="D688" s="14">
        <f>SUM(D684:D687)</f>
        <v>0</v>
      </c>
      <c r="E688" s="14">
        <f>SUM(E684:E687)</f>
        <v>5.9951999999999988</v>
      </c>
      <c r="F688" s="13">
        <f>SUM(F684:F687)</f>
        <v>0</v>
      </c>
      <c r="G688" s="13">
        <f>SUM(G684:G687)</f>
        <v>1843093</v>
      </c>
      <c r="H688" s="13">
        <f>SUM(H684:H687)</f>
        <v>1843093</v>
      </c>
      <c r="I688" s="13">
        <f>SUM(I684:I687)</f>
        <v>0</v>
      </c>
      <c r="J688" s="13">
        <f>SUM(J684:J687)</f>
        <v>641397</v>
      </c>
      <c r="K688" s="13">
        <f>SUM(K684:K687)</f>
        <v>18431</v>
      </c>
      <c r="L688" s="13">
        <f>SUM(L684:L687)</f>
        <v>18272</v>
      </c>
      <c r="M688" s="13">
        <f>SUM(M684:M687)</f>
        <v>0</v>
      </c>
      <c r="N688" s="15">
        <f>SUM(N684:N687)</f>
        <v>2502762</v>
      </c>
    </row>
    <row r="689" spans="1:14" x14ac:dyDescent="0.2">
      <c r="A689" s="11" t="s">
        <v>179</v>
      </c>
      <c r="B689" s="12"/>
      <c r="C689" s="13"/>
      <c r="D689" s="14"/>
      <c r="E689" s="14"/>
      <c r="F689" s="13"/>
      <c r="G689" s="13"/>
      <c r="H689" s="13"/>
      <c r="I689" s="13"/>
      <c r="J689" s="13"/>
      <c r="K689" s="13"/>
      <c r="L689" s="13"/>
      <c r="M689" s="13"/>
      <c r="N689" s="15"/>
    </row>
    <row r="690" spans="1:14" x14ac:dyDescent="0.2">
      <c r="A690" s="16" t="s">
        <v>180</v>
      </c>
      <c r="B690" s="17"/>
      <c r="C690" s="18">
        <v>48</v>
      </c>
      <c r="D690" s="19">
        <v>3.8835000000000002</v>
      </c>
      <c r="E690" s="19">
        <v>1.5738000000000001</v>
      </c>
      <c r="F690" s="18">
        <v>2116709</v>
      </c>
      <c r="G690" s="18">
        <v>455596</v>
      </c>
      <c r="H690" s="18">
        <v>2572305</v>
      </c>
      <c r="I690" s="18">
        <v>0</v>
      </c>
      <c r="J690" s="18">
        <v>895162</v>
      </c>
      <c r="K690" s="18">
        <v>25723</v>
      </c>
      <c r="L690" s="18">
        <v>22704</v>
      </c>
      <c r="M690" s="18">
        <v>0</v>
      </c>
      <c r="N690" s="20">
        <v>3490171</v>
      </c>
    </row>
    <row r="691" spans="1:14" x14ac:dyDescent="0.2">
      <c r="A691" s="11" t="s">
        <v>24</v>
      </c>
      <c r="B691" s="12"/>
      <c r="C691" s="13">
        <f>SUM(C690:C690)</f>
        <v>48</v>
      </c>
      <c r="D691" s="14">
        <f>SUM(D690:D690)</f>
        <v>3.8835000000000002</v>
      </c>
      <c r="E691" s="14">
        <f>SUM(E690:E690)</f>
        <v>1.5738000000000001</v>
      </c>
      <c r="F691" s="13">
        <f>SUM(F690:F690)</f>
        <v>2116709</v>
      </c>
      <c r="G691" s="13">
        <f>SUM(G690:G690)</f>
        <v>455596</v>
      </c>
      <c r="H691" s="13">
        <f>SUM(H690:H690)</f>
        <v>2572305</v>
      </c>
      <c r="I691" s="13">
        <f>SUM(I690:I690)</f>
        <v>0</v>
      </c>
      <c r="J691" s="13">
        <f>SUM(J690:J690)</f>
        <v>895162</v>
      </c>
      <c r="K691" s="13">
        <f>SUM(K690:K690)</f>
        <v>25723</v>
      </c>
      <c r="L691" s="13">
        <f>SUM(L690:L690)</f>
        <v>22704</v>
      </c>
      <c r="M691" s="13">
        <f>SUM(M690:M690)</f>
        <v>0</v>
      </c>
      <c r="N691" s="15">
        <f>SUM(N690:N690)</f>
        <v>3490171</v>
      </c>
    </row>
    <row r="692" spans="1:14" x14ac:dyDescent="0.2">
      <c r="A692" s="6" t="s">
        <v>498</v>
      </c>
      <c r="B692" s="7"/>
      <c r="C692" s="8">
        <f>C682+C688+C691</f>
        <v>383</v>
      </c>
      <c r="D692" s="9">
        <f>D682+D688+D691</f>
        <v>39.013499999999993</v>
      </c>
      <c r="E692" s="9">
        <f>E682+E688+E691</f>
        <v>19.864099999999997</v>
      </c>
      <c r="F692" s="8">
        <f>F682+F688+F691</f>
        <v>23405173</v>
      </c>
      <c r="G692" s="8">
        <f>G682+G688+G691</f>
        <v>6571240</v>
      </c>
      <c r="H692" s="8">
        <f>H682+H688+H691</f>
        <v>29976413</v>
      </c>
      <c r="I692" s="8">
        <f>I682+I688+I691</f>
        <v>270000</v>
      </c>
      <c r="J692" s="8">
        <f>J682+J688+J691</f>
        <v>10523052</v>
      </c>
      <c r="K692" s="8">
        <f>K682+K688+K691</f>
        <v>299764</v>
      </c>
      <c r="L692" s="8">
        <f>L682+L688+L691</f>
        <v>2106710</v>
      </c>
      <c r="M692" s="8">
        <f>M682+M688+M691</f>
        <v>5740426</v>
      </c>
      <c r="N692" s="10">
        <f>N682+N688+N691</f>
        <v>48616601</v>
      </c>
    </row>
    <row r="693" spans="1:14" x14ac:dyDescent="0.2">
      <c r="A693" s="16"/>
      <c r="B693" s="17"/>
      <c r="C693" s="18"/>
      <c r="D693" s="19"/>
      <c r="E693" s="19"/>
      <c r="F693" s="18"/>
      <c r="G693" s="18"/>
      <c r="H693" s="18"/>
      <c r="I693" s="18"/>
      <c r="J693" s="18"/>
      <c r="K693" s="18"/>
      <c r="L693" s="18"/>
      <c r="M693" s="18"/>
      <c r="N693" s="20"/>
    </row>
    <row r="694" spans="1:14" x14ac:dyDescent="0.2">
      <c r="A694" s="6" t="s">
        <v>499</v>
      </c>
      <c r="B694" s="7"/>
      <c r="C694" s="8"/>
      <c r="D694" s="9"/>
      <c r="E694" s="9"/>
      <c r="F694" s="8"/>
      <c r="G694" s="8"/>
      <c r="H694" s="8"/>
      <c r="I694" s="8"/>
      <c r="J694" s="8"/>
      <c r="K694" s="8"/>
      <c r="L694" s="8"/>
      <c r="M694" s="8"/>
      <c r="N694" s="10"/>
    </row>
    <row r="695" spans="1:14" x14ac:dyDescent="0.2">
      <c r="A695" s="6" t="s">
        <v>500</v>
      </c>
      <c r="B695" s="7" t="s">
        <v>6</v>
      </c>
      <c r="C695" s="8" t="s">
        <v>7</v>
      </c>
      <c r="D695" s="9" t="s">
        <v>8</v>
      </c>
      <c r="E695" s="9" t="s">
        <v>9</v>
      </c>
      <c r="F695" s="8" t="s">
        <v>10</v>
      </c>
      <c r="G695" s="8" t="s">
        <v>11</v>
      </c>
      <c r="H695" s="8" t="s">
        <v>12</v>
      </c>
      <c r="I695" s="8" t="s">
        <v>13</v>
      </c>
      <c r="J695" s="8" t="s">
        <v>14</v>
      </c>
      <c r="K695" s="8" t="s">
        <v>15</v>
      </c>
      <c r="L695" s="8" t="s">
        <v>16</v>
      </c>
      <c r="M695" s="8" t="s">
        <v>17</v>
      </c>
      <c r="N695" s="10" t="s">
        <v>18</v>
      </c>
    </row>
    <row r="696" spans="1:14" x14ac:dyDescent="0.2">
      <c r="A696" s="11" t="s">
        <v>63</v>
      </c>
      <c r="B696" s="12"/>
      <c r="C696" s="13"/>
      <c r="D696" s="14"/>
      <c r="E696" s="14"/>
      <c r="F696" s="13"/>
      <c r="G696" s="13"/>
      <c r="H696" s="13"/>
      <c r="I696" s="13"/>
      <c r="J696" s="13"/>
      <c r="K696" s="13"/>
      <c r="L696" s="13"/>
      <c r="M696" s="13"/>
      <c r="N696" s="15"/>
    </row>
    <row r="697" spans="1:14" x14ac:dyDescent="0.2">
      <c r="A697" s="16" t="s">
        <v>36</v>
      </c>
      <c r="B697" s="17"/>
      <c r="C697" s="18">
        <v>0</v>
      </c>
      <c r="D697" s="19">
        <v>-0.34</v>
      </c>
      <c r="E697" s="19">
        <v>0</v>
      </c>
      <c r="F697" s="18">
        <v>-168000</v>
      </c>
      <c r="G697" s="18">
        <v>0</v>
      </c>
      <c r="H697" s="18">
        <v>-168000</v>
      </c>
      <c r="I697" s="18">
        <v>0</v>
      </c>
      <c r="J697" s="18">
        <v>-58464</v>
      </c>
      <c r="K697" s="18">
        <v>-1680</v>
      </c>
      <c r="L697" s="18">
        <v>0</v>
      </c>
      <c r="M697" s="18">
        <v>0</v>
      </c>
      <c r="N697" s="20">
        <v>-226464</v>
      </c>
    </row>
    <row r="698" spans="1:14" x14ac:dyDescent="0.2">
      <c r="A698" s="16" t="s">
        <v>37</v>
      </c>
      <c r="B698" s="17"/>
      <c r="C698" s="18">
        <v>0</v>
      </c>
      <c r="D698" s="19">
        <v>0</v>
      </c>
      <c r="E698" s="19">
        <v>0</v>
      </c>
      <c r="F698" s="18">
        <v>0</v>
      </c>
      <c r="G698" s="18">
        <v>0</v>
      </c>
      <c r="H698" s="18">
        <v>0</v>
      </c>
      <c r="I698" s="18">
        <v>168000</v>
      </c>
      <c r="J698" s="18">
        <v>56784</v>
      </c>
      <c r="K698" s="18">
        <v>0</v>
      </c>
      <c r="L698" s="18">
        <v>0</v>
      </c>
      <c r="M698" s="18">
        <v>0</v>
      </c>
      <c r="N698" s="20">
        <v>224784</v>
      </c>
    </row>
    <row r="699" spans="1:14" x14ac:dyDescent="0.2">
      <c r="A699" s="16" t="s">
        <v>30</v>
      </c>
      <c r="B699" s="17">
        <v>7</v>
      </c>
      <c r="C699" s="18">
        <v>0</v>
      </c>
      <c r="D699" s="19">
        <v>0</v>
      </c>
      <c r="E699" s="19">
        <v>0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18">
        <v>104588</v>
      </c>
      <c r="N699" s="20">
        <v>104588</v>
      </c>
    </row>
    <row r="700" spans="1:14" x14ac:dyDescent="0.2">
      <c r="A700" s="16" t="s">
        <v>20</v>
      </c>
      <c r="B700" s="17">
        <v>8</v>
      </c>
      <c r="C700" s="18">
        <v>0</v>
      </c>
      <c r="D700" s="19">
        <v>0</v>
      </c>
      <c r="E700" s="19">
        <v>0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18">
        <v>2478002</v>
      </c>
      <c r="N700" s="20">
        <v>2478002</v>
      </c>
    </row>
    <row r="701" spans="1:14" x14ac:dyDescent="0.2">
      <c r="A701" s="16" t="s">
        <v>21</v>
      </c>
      <c r="B701" s="17">
        <v>544</v>
      </c>
      <c r="C701" s="18">
        <v>0</v>
      </c>
      <c r="D701" s="19">
        <v>0</v>
      </c>
      <c r="E701" s="19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2382760</v>
      </c>
      <c r="N701" s="20">
        <v>2382760</v>
      </c>
    </row>
    <row r="702" spans="1:14" x14ac:dyDescent="0.2">
      <c r="A702" s="16" t="s">
        <v>282</v>
      </c>
      <c r="B702" s="17">
        <v>98045</v>
      </c>
      <c r="C702" s="18">
        <v>0</v>
      </c>
      <c r="D702" s="19">
        <v>0</v>
      </c>
      <c r="E702" s="19">
        <v>0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8">
        <v>55800</v>
      </c>
      <c r="N702" s="20">
        <v>55800</v>
      </c>
    </row>
    <row r="703" spans="1:14" x14ac:dyDescent="0.2">
      <c r="A703" s="16" t="s">
        <v>23</v>
      </c>
      <c r="B703" s="17"/>
      <c r="C703" s="18">
        <v>0</v>
      </c>
      <c r="D703" s="19">
        <v>0</v>
      </c>
      <c r="E703" s="19">
        <v>2.75</v>
      </c>
      <c r="F703" s="18">
        <v>0</v>
      </c>
      <c r="G703" s="18">
        <v>1168860</v>
      </c>
      <c r="H703" s="18">
        <v>1168860</v>
      </c>
      <c r="I703" s="18">
        <v>0</v>
      </c>
      <c r="J703" s="18">
        <v>406764</v>
      </c>
      <c r="K703" s="18">
        <v>11689</v>
      </c>
      <c r="L703" s="18">
        <v>0</v>
      </c>
      <c r="M703" s="18">
        <v>0</v>
      </c>
      <c r="N703" s="20">
        <v>1575624</v>
      </c>
    </row>
    <row r="704" spans="1:14" x14ac:dyDescent="0.2">
      <c r="A704" s="16" t="s">
        <v>64</v>
      </c>
      <c r="B704" s="17"/>
      <c r="C704" s="18">
        <v>0</v>
      </c>
      <c r="D704" s="19">
        <v>28.861799999999999</v>
      </c>
      <c r="E704" s="19">
        <v>4.6527000000000003</v>
      </c>
      <c r="F704" s="18">
        <v>16650551</v>
      </c>
      <c r="G704" s="18">
        <v>1484746</v>
      </c>
      <c r="H704" s="18">
        <v>18135297</v>
      </c>
      <c r="I704" s="18">
        <v>0</v>
      </c>
      <c r="J704" s="18">
        <v>6311083</v>
      </c>
      <c r="K704" s="18">
        <v>181353</v>
      </c>
      <c r="L704" s="18">
        <v>1203168</v>
      </c>
      <c r="M704" s="18">
        <v>0</v>
      </c>
      <c r="N704" s="20">
        <v>25649548</v>
      </c>
    </row>
    <row r="705" spans="1:14" x14ac:dyDescent="0.2">
      <c r="A705" s="16" t="s">
        <v>83</v>
      </c>
      <c r="B705" s="17"/>
      <c r="C705" s="18">
        <v>0</v>
      </c>
      <c r="D705" s="19">
        <v>0</v>
      </c>
      <c r="E705" s="19">
        <v>0</v>
      </c>
      <c r="F705" s="18">
        <v>144000</v>
      </c>
      <c r="G705" s="18">
        <v>0</v>
      </c>
      <c r="H705" s="18">
        <v>144000</v>
      </c>
      <c r="I705" s="18">
        <v>0</v>
      </c>
      <c r="J705" s="18">
        <v>50112</v>
      </c>
      <c r="K705" s="18">
        <v>1440</v>
      </c>
      <c r="L705" s="18">
        <v>18000</v>
      </c>
      <c r="M705" s="18">
        <v>0</v>
      </c>
      <c r="N705" s="20">
        <v>212112</v>
      </c>
    </row>
    <row r="706" spans="1:14" x14ac:dyDescent="0.2">
      <c r="A706" s="11" t="s">
        <v>24</v>
      </c>
      <c r="B706" s="12"/>
      <c r="C706" s="13">
        <f>SUM(C697:C705)</f>
        <v>0</v>
      </c>
      <c r="D706" s="14">
        <f>SUM(D697:D705)</f>
        <v>28.521799999999999</v>
      </c>
      <c r="E706" s="14">
        <f>SUM(E697:E705)</f>
        <v>7.4027000000000003</v>
      </c>
      <c r="F706" s="13">
        <f>SUM(F697:F705)</f>
        <v>16626551</v>
      </c>
      <c r="G706" s="13">
        <f>SUM(G697:G705)</f>
        <v>2653606</v>
      </c>
      <c r="H706" s="13">
        <f>SUM(H697:H705)</f>
        <v>19280157</v>
      </c>
      <c r="I706" s="13">
        <f>SUM(I697:I705)</f>
        <v>168000</v>
      </c>
      <c r="J706" s="13">
        <f>SUM(J697:J705)</f>
        <v>6766279</v>
      </c>
      <c r="K706" s="13">
        <f>SUM(K697:K705)</f>
        <v>192802</v>
      </c>
      <c r="L706" s="13">
        <f>SUM(L697:L705)</f>
        <v>1221168</v>
      </c>
      <c r="M706" s="13">
        <f>SUM(M697:M705)</f>
        <v>5021150</v>
      </c>
      <c r="N706" s="15">
        <f>SUM(N697:N705)</f>
        <v>32456754</v>
      </c>
    </row>
    <row r="707" spans="1:14" x14ac:dyDescent="0.2">
      <c r="A707" s="11" t="s">
        <v>25</v>
      </c>
      <c r="B707" s="12"/>
      <c r="C707" s="13"/>
      <c r="D707" s="14"/>
      <c r="E707" s="14"/>
      <c r="F707" s="13"/>
      <c r="G707" s="13"/>
      <c r="H707" s="13"/>
      <c r="I707" s="13"/>
      <c r="J707" s="13"/>
      <c r="K707" s="13"/>
      <c r="L707" s="13"/>
      <c r="M707" s="13"/>
      <c r="N707" s="15"/>
    </row>
    <row r="708" spans="1:14" x14ac:dyDescent="0.2">
      <c r="A708" s="16" t="s">
        <v>49</v>
      </c>
      <c r="B708" s="17"/>
      <c r="C708" s="18">
        <v>66</v>
      </c>
      <c r="D708" s="19">
        <v>0</v>
      </c>
      <c r="E708" s="19">
        <v>2.3793000000000002</v>
      </c>
      <c r="F708" s="18">
        <v>0</v>
      </c>
      <c r="G708" s="18">
        <v>731463</v>
      </c>
      <c r="H708" s="18">
        <v>731463</v>
      </c>
      <c r="I708" s="18">
        <v>0</v>
      </c>
      <c r="J708" s="18">
        <v>254550</v>
      </c>
      <c r="K708" s="18">
        <v>7315</v>
      </c>
      <c r="L708" s="18">
        <v>6600</v>
      </c>
      <c r="M708" s="18">
        <v>0</v>
      </c>
      <c r="N708" s="20">
        <v>992613</v>
      </c>
    </row>
    <row r="709" spans="1:14" x14ac:dyDescent="0.2">
      <c r="A709" s="16" t="s">
        <v>124</v>
      </c>
      <c r="B709" s="17"/>
      <c r="C709" s="18">
        <v>6</v>
      </c>
      <c r="D709" s="19">
        <v>0</v>
      </c>
      <c r="E709" s="19">
        <v>0.21479999999999999</v>
      </c>
      <c r="F709" s="18">
        <v>0</v>
      </c>
      <c r="G709" s="18">
        <v>66036</v>
      </c>
      <c r="H709" s="18">
        <v>66036</v>
      </c>
      <c r="I709" s="18">
        <v>0</v>
      </c>
      <c r="J709" s="18">
        <v>22980</v>
      </c>
      <c r="K709" s="18">
        <v>660</v>
      </c>
      <c r="L709" s="18">
        <v>600</v>
      </c>
      <c r="M709" s="18">
        <v>0</v>
      </c>
      <c r="N709" s="20">
        <v>89616</v>
      </c>
    </row>
    <row r="710" spans="1:14" x14ac:dyDescent="0.2">
      <c r="A710" s="16" t="s">
        <v>176</v>
      </c>
      <c r="B710" s="17"/>
      <c r="C710" s="18">
        <v>90</v>
      </c>
      <c r="D710" s="19">
        <v>0</v>
      </c>
      <c r="E710" s="19">
        <v>1.8513999999999999</v>
      </c>
      <c r="F710" s="18">
        <v>0</v>
      </c>
      <c r="G710" s="18">
        <v>569172</v>
      </c>
      <c r="H710" s="18">
        <v>569172</v>
      </c>
      <c r="I710" s="18">
        <v>0</v>
      </c>
      <c r="J710" s="18">
        <v>198072</v>
      </c>
      <c r="K710" s="18">
        <v>5692</v>
      </c>
      <c r="L710" s="18">
        <v>5490</v>
      </c>
      <c r="M710" s="18">
        <v>0</v>
      </c>
      <c r="N710" s="20">
        <v>772734</v>
      </c>
    </row>
    <row r="711" spans="1:14" x14ac:dyDescent="0.2">
      <c r="A711" s="11" t="s">
        <v>24</v>
      </c>
      <c r="B711" s="12"/>
      <c r="C711" s="13">
        <f>SUM(C708:C710)</f>
        <v>162</v>
      </c>
      <c r="D711" s="14">
        <f>SUM(D708:D710)</f>
        <v>0</v>
      </c>
      <c r="E711" s="14">
        <f>SUM(E708:E710)</f>
        <v>4.4455</v>
      </c>
      <c r="F711" s="13">
        <f>SUM(F708:F710)</f>
        <v>0</v>
      </c>
      <c r="G711" s="13">
        <f>SUM(G708:G710)</f>
        <v>1366671</v>
      </c>
      <c r="H711" s="13">
        <f>SUM(H708:H710)</f>
        <v>1366671</v>
      </c>
      <c r="I711" s="13">
        <f>SUM(I708:I710)</f>
        <v>0</v>
      </c>
      <c r="J711" s="13">
        <f>SUM(J708:J710)</f>
        <v>475602</v>
      </c>
      <c r="K711" s="13">
        <f>SUM(K708:K710)</f>
        <v>13667</v>
      </c>
      <c r="L711" s="13">
        <f>SUM(L708:L710)</f>
        <v>12690</v>
      </c>
      <c r="M711" s="13">
        <f>SUM(M708:M710)</f>
        <v>0</v>
      </c>
      <c r="N711" s="15">
        <f>SUM(N708:N710)</f>
        <v>1854963</v>
      </c>
    </row>
    <row r="712" spans="1:14" x14ac:dyDescent="0.2">
      <c r="A712" s="11" t="s">
        <v>179</v>
      </c>
      <c r="B712" s="12"/>
      <c r="C712" s="13"/>
      <c r="D712" s="14"/>
      <c r="E712" s="14"/>
      <c r="F712" s="13"/>
      <c r="G712" s="13"/>
      <c r="H712" s="13"/>
      <c r="I712" s="13"/>
      <c r="J712" s="13"/>
      <c r="K712" s="13"/>
      <c r="L712" s="13"/>
      <c r="M712" s="13"/>
      <c r="N712" s="15"/>
    </row>
    <row r="713" spans="1:14" x14ac:dyDescent="0.2">
      <c r="A713" s="16" t="s">
        <v>180</v>
      </c>
      <c r="B713" s="17"/>
      <c r="C713" s="18">
        <v>72</v>
      </c>
      <c r="D713" s="19">
        <v>4.7244000000000002</v>
      </c>
      <c r="E713" s="19">
        <v>2.3607</v>
      </c>
      <c r="F713" s="18">
        <v>2575044</v>
      </c>
      <c r="G713" s="18">
        <v>683394</v>
      </c>
      <c r="H713" s="18">
        <v>3258438</v>
      </c>
      <c r="I713" s="18">
        <v>0</v>
      </c>
      <c r="J713" s="18">
        <v>1133936</v>
      </c>
      <c r="K713" s="18">
        <v>32584</v>
      </c>
      <c r="L713" s="18">
        <v>34056</v>
      </c>
      <c r="M713" s="18">
        <v>0</v>
      </c>
      <c r="N713" s="20">
        <v>4426430</v>
      </c>
    </row>
    <row r="714" spans="1:14" x14ac:dyDescent="0.2">
      <c r="A714" s="11" t="s">
        <v>24</v>
      </c>
      <c r="B714" s="12"/>
      <c r="C714" s="13">
        <f>SUM(C713:C713)</f>
        <v>72</v>
      </c>
      <c r="D714" s="14">
        <f>SUM(D713:D713)</f>
        <v>4.7244000000000002</v>
      </c>
      <c r="E714" s="14">
        <f>SUM(E713:E713)</f>
        <v>2.3607</v>
      </c>
      <c r="F714" s="13">
        <f>SUM(F713:F713)</f>
        <v>2575044</v>
      </c>
      <c r="G714" s="13">
        <f>SUM(G713:G713)</f>
        <v>683394</v>
      </c>
      <c r="H714" s="13">
        <f>SUM(H713:H713)</f>
        <v>3258438</v>
      </c>
      <c r="I714" s="13">
        <f>SUM(I713:I713)</f>
        <v>0</v>
      </c>
      <c r="J714" s="13">
        <f>SUM(J713:J713)</f>
        <v>1133936</v>
      </c>
      <c r="K714" s="13">
        <f>SUM(K713:K713)</f>
        <v>32584</v>
      </c>
      <c r="L714" s="13">
        <f>SUM(L713:L713)</f>
        <v>34056</v>
      </c>
      <c r="M714" s="13">
        <f>SUM(M713:M713)</f>
        <v>0</v>
      </c>
      <c r="N714" s="15">
        <f>SUM(N713:N713)</f>
        <v>4426430</v>
      </c>
    </row>
    <row r="715" spans="1:14" x14ac:dyDescent="0.2">
      <c r="A715" s="6" t="s">
        <v>501</v>
      </c>
      <c r="B715" s="7"/>
      <c r="C715" s="8">
        <f>C706+C711+C714</f>
        <v>234</v>
      </c>
      <c r="D715" s="9">
        <f>D706+D711+D714</f>
        <v>33.246200000000002</v>
      </c>
      <c r="E715" s="9">
        <f>E706+E711+E714</f>
        <v>14.2089</v>
      </c>
      <c r="F715" s="8">
        <f>F706+F711+F714</f>
        <v>19201595</v>
      </c>
      <c r="G715" s="8">
        <f>G706+G711+G714</f>
        <v>4703671</v>
      </c>
      <c r="H715" s="8">
        <f>H706+H711+H714</f>
        <v>23905266</v>
      </c>
      <c r="I715" s="8">
        <f>I706+I711+I714</f>
        <v>168000</v>
      </c>
      <c r="J715" s="8">
        <f>J706+J711+J714</f>
        <v>8375817</v>
      </c>
      <c r="K715" s="8">
        <f>K706+K711+K714</f>
        <v>239053</v>
      </c>
      <c r="L715" s="8">
        <f>L706+L711+L714</f>
        <v>1267914</v>
      </c>
      <c r="M715" s="8">
        <f>M706+M711+M714</f>
        <v>5021150</v>
      </c>
      <c r="N715" s="10">
        <f>N706+N711+N714</f>
        <v>38738147</v>
      </c>
    </row>
    <row r="716" spans="1:14" x14ac:dyDescent="0.2">
      <c r="A716" s="16"/>
      <c r="B716" s="17"/>
      <c r="C716" s="18"/>
      <c r="D716" s="19"/>
      <c r="E716" s="19"/>
      <c r="F716" s="18"/>
      <c r="G716" s="18"/>
      <c r="H716" s="18"/>
      <c r="I716" s="18"/>
      <c r="J716" s="18"/>
      <c r="K716" s="18"/>
      <c r="L716" s="18"/>
      <c r="M716" s="18"/>
      <c r="N716" s="20"/>
    </row>
    <row r="717" spans="1:14" x14ac:dyDescent="0.2">
      <c r="A717" s="6" t="s">
        <v>502</v>
      </c>
      <c r="B717" s="7"/>
      <c r="C717" s="8"/>
      <c r="D717" s="9"/>
      <c r="E717" s="9"/>
      <c r="F717" s="8"/>
      <c r="G717" s="8"/>
      <c r="H717" s="8"/>
      <c r="I717" s="8"/>
      <c r="J717" s="8"/>
      <c r="K717" s="8"/>
      <c r="L717" s="8"/>
      <c r="M717" s="8"/>
      <c r="N717" s="10"/>
    </row>
    <row r="718" spans="1:14" x14ac:dyDescent="0.2">
      <c r="A718" s="6" t="s">
        <v>503</v>
      </c>
      <c r="B718" s="7" t="s">
        <v>6</v>
      </c>
      <c r="C718" s="8" t="s">
        <v>7</v>
      </c>
      <c r="D718" s="9" t="s">
        <v>8</v>
      </c>
      <c r="E718" s="9" t="s">
        <v>9</v>
      </c>
      <c r="F718" s="8" t="s">
        <v>10</v>
      </c>
      <c r="G718" s="8" t="s">
        <v>11</v>
      </c>
      <c r="H718" s="8" t="s">
        <v>12</v>
      </c>
      <c r="I718" s="8" t="s">
        <v>13</v>
      </c>
      <c r="J718" s="8" t="s">
        <v>14</v>
      </c>
      <c r="K718" s="8" t="s">
        <v>15</v>
      </c>
      <c r="L718" s="8" t="s">
        <v>16</v>
      </c>
      <c r="M718" s="8" t="s">
        <v>17</v>
      </c>
      <c r="N718" s="10" t="s">
        <v>18</v>
      </c>
    </row>
    <row r="719" spans="1:14" x14ac:dyDescent="0.2">
      <c r="A719" s="11" t="s">
        <v>63</v>
      </c>
      <c r="B719" s="12"/>
      <c r="C719" s="13"/>
      <c r="D719" s="14"/>
      <c r="E719" s="14"/>
      <c r="F719" s="13"/>
      <c r="G719" s="13"/>
      <c r="H719" s="13"/>
      <c r="I719" s="13"/>
      <c r="J719" s="13"/>
      <c r="K719" s="13"/>
      <c r="L719" s="13"/>
      <c r="M719" s="13"/>
      <c r="N719" s="15"/>
    </row>
    <row r="720" spans="1:14" x14ac:dyDescent="0.2">
      <c r="A720" s="16" t="s">
        <v>36</v>
      </c>
      <c r="B720" s="17"/>
      <c r="C720" s="18">
        <v>0</v>
      </c>
      <c r="D720" s="19">
        <v>-0.25</v>
      </c>
      <c r="E720" s="19">
        <v>0</v>
      </c>
      <c r="F720" s="18">
        <v>-126000</v>
      </c>
      <c r="G720" s="18">
        <v>0</v>
      </c>
      <c r="H720" s="18">
        <v>-126000</v>
      </c>
      <c r="I720" s="18">
        <v>0</v>
      </c>
      <c r="J720" s="18">
        <v>-43848</v>
      </c>
      <c r="K720" s="18">
        <v>-1260</v>
      </c>
      <c r="L720" s="18">
        <v>0</v>
      </c>
      <c r="M720" s="18">
        <v>0</v>
      </c>
      <c r="N720" s="20">
        <v>-169848</v>
      </c>
    </row>
    <row r="721" spans="1:14" x14ac:dyDescent="0.2">
      <c r="A721" s="16" t="s">
        <v>168</v>
      </c>
      <c r="B721" s="17"/>
      <c r="C721" s="18">
        <v>0</v>
      </c>
      <c r="D721" s="19">
        <v>0</v>
      </c>
      <c r="E721" s="19">
        <v>0</v>
      </c>
      <c r="F721" s="18">
        <v>0</v>
      </c>
      <c r="G721" s="18">
        <v>0</v>
      </c>
      <c r="H721" s="18">
        <v>0</v>
      </c>
      <c r="I721" s="18">
        <v>100000</v>
      </c>
      <c r="J721" s="18">
        <v>33800</v>
      </c>
      <c r="K721" s="18">
        <v>0</v>
      </c>
      <c r="L721" s="18">
        <v>0</v>
      </c>
      <c r="M721" s="18">
        <v>0</v>
      </c>
      <c r="N721" s="20">
        <v>133800</v>
      </c>
    </row>
    <row r="722" spans="1:14" x14ac:dyDescent="0.2">
      <c r="A722" s="16" t="s">
        <v>37</v>
      </c>
      <c r="B722" s="17"/>
      <c r="C722" s="18">
        <v>0</v>
      </c>
      <c r="D722" s="19">
        <v>0</v>
      </c>
      <c r="E722" s="19">
        <v>0</v>
      </c>
      <c r="F722" s="18">
        <v>0</v>
      </c>
      <c r="G722" s="18">
        <v>0</v>
      </c>
      <c r="H722" s="18">
        <v>0</v>
      </c>
      <c r="I722" s="18">
        <v>126000</v>
      </c>
      <c r="J722" s="18">
        <v>42588</v>
      </c>
      <c r="K722" s="18">
        <v>0</v>
      </c>
      <c r="L722" s="18">
        <v>0</v>
      </c>
      <c r="M722" s="18">
        <v>0</v>
      </c>
      <c r="N722" s="20">
        <v>168588</v>
      </c>
    </row>
    <row r="723" spans="1:14" x14ac:dyDescent="0.2">
      <c r="A723" s="16" t="s">
        <v>30</v>
      </c>
      <c r="B723" s="17">
        <v>7</v>
      </c>
      <c r="C723" s="18">
        <v>0</v>
      </c>
      <c r="D723" s="19">
        <v>0</v>
      </c>
      <c r="E723" s="19">
        <v>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632316</v>
      </c>
      <c r="N723" s="20">
        <v>632316</v>
      </c>
    </row>
    <row r="724" spans="1:14" x14ac:dyDescent="0.2">
      <c r="A724" s="16" t="s">
        <v>20</v>
      </c>
      <c r="B724" s="17">
        <v>8</v>
      </c>
      <c r="C724" s="18">
        <v>0</v>
      </c>
      <c r="D724" s="19">
        <v>0</v>
      </c>
      <c r="E724" s="19">
        <v>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18">
        <v>2401684</v>
      </c>
      <c r="N724" s="20">
        <v>2401684</v>
      </c>
    </row>
    <row r="725" spans="1:14" x14ac:dyDescent="0.2">
      <c r="A725" s="16" t="s">
        <v>21</v>
      </c>
      <c r="B725" s="17">
        <v>544</v>
      </c>
      <c r="C725" s="18">
        <v>0</v>
      </c>
      <c r="D725" s="19">
        <v>0</v>
      </c>
      <c r="E725" s="19">
        <v>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18">
        <v>2044159</v>
      </c>
      <c r="N725" s="20">
        <v>2044159</v>
      </c>
    </row>
    <row r="726" spans="1:14" x14ac:dyDescent="0.2">
      <c r="A726" s="16" t="s">
        <v>23</v>
      </c>
      <c r="B726" s="17"/>
      <c r="C726" s="18">
        <v>0</v>
      </c>
      <c r="D726" s="19">
        <v>0</v>
      </c>
      <c r="E726" s="19">
        <v>2.63</v>
      </c>
      <c r="F726" s="18">
        <v>0</v>
      </c>
      <c r="G726" s="18">
        <v>1117855</v>
      </c>
      <c r="H726" s="18">
        <v>1117855</v>
      </c>
      <c r="I726" s="18">
        <v>0</v>
      </c>
      <c r="J726" s="18">
        <v>389014</v>
      </c>
      <c r="K726" s="18">
        <v>11179</v>
      </c>
      <c r="L726" s="18">
        <v>0</v>
      </c>
      <c r="M726" s="18">
        <v>0</v>
      </c>
      <c r="N726" s="20">
        <v>1506869</v>
      </c>
    </row>
    <row r="727" spans="1:14" x14ac:dyDescent="0.2">
      <c r="A727" s="16" t="s">
        <v>64</v>
      </c>
      <c r="B727" s="17"/>
      <c r="C727" s="18">
        <v>0</v>
      </c>
      <c r="D727" s="19">
        <v>25.816099999999999</v>
      </c>
      <c r="E727" s="19">
        <v>5.5065999999999997</v>
      </c>
      <c r="F727" s="18">
        <v>18281822</v>
      </c>
      <c r="G727" s="18">
        <v>1757254</v>
      </c>
      <c r="H727" s="18">
        <v>20039076</v>
      </c>
      <c r="I727" s="18">
        <v>0</v>
      </c>
      <c r="J727" s="18">
        <v>6973598</v>
      </c>
      <c r="K727" s="18">
        <v>200390</v>
      </c>
      <c r="L727" s="18">
        <v>218730</v>
      </c>
      <c r="M727" s="18">
        <v>0</v>
      </c>
      <c r="N727" s="20">
        <v>27231404</v>
      </c>
    </row>
    <row r="728" spans="1:14" x14ac:dyDescent="0.2">
      <c r="A728" s="11" t="s">
        <v>24</v>
      </c>
      <c r="B728" s="12"/>
      <c r="C728" s="13">
        <f>SUM(C720:C727)</f>
        <v>0</v>
      </c>
      <c r="D728" s="14">
        <f>SUM(D720:D727)</f>
        <v>25.566099999999999</v>
      </c>
      <c r="E728" s="14">
        <f>SUM(E720:E727)</f>
        <v>8.1365999999999996</v>
      </c>
      <c r="F728" s="13">
        <f>SUM(F720:F727)</f>
        <v>18155822</v>
      </c>
      <c r="G728" s="13">
        <f>SUM(G720:G727)</f>
        <v>2875109</v>
      </c>
      <c r="H728" s="13">
        <f>SUM(H720:H727)</f>
        <v>21030931</v>
      </c>
      <c r="I728" s="13">
        <f>SUM(I720:I727)</f>
        <v>226000</v>
      </c>
      <c r="J728" s="13">
        <f>SUM(J720:J727)</f>
        <v>7395152</v>
      </c>
      <c r="K728" s="13">
        <f>SUM(K720:K727)</f>
        <v>210309</v>
      </c>
      <c r="L728" s="13">
        <f>SUM(L720:L727)</f>
        <v>218730</v>
      </c>
      <c r="M728" s="13">
        <f>SUM(M720:M727)</f>
        <v>5078159</v>
      </c>
      <c r="N728" s="15">
        <f>SUM(N720:N727)</f>
        <v>33948972</v>
      </c>
    </row>
    <row r="729" spans="1:14" x14ac:dyDescent="0.2">
      <c r="A729" s="11" t="s">
        <v>25</v>
      </c>
      <c r="B729" s="12"/>
      <c r="C729" s="13"/>
      <c r="D729" s="14"/>
      <c r="E729" s="14"/>
      <c r="F729" s="13"/>
      <c r="G729" s="13"/>
      <c r="H729" s="13"/>
      <c r="I729" s="13"/>
      <c r="J729" s="13"/>
      <c r="K729" s="13"/>
      <c r="L729" s="13"/>
      <c r="M729" s="13"/>
      <c r="N729" s="15"/>
    </row>
    <row r="730" spans="1:14" x14ac:dyDescent="0.2">
      <c r="A730" s="16" t="s">
        <v>49</v>
      </c>
      <c r="B730" s="17"/>
      <c r="C730" s="18">
        <v>42</v>
      </c>
      <c r="D730" s="19">
        <v>0</v>
      </c>
      <c r="E730" s="19">
        <v>1.5301</v>
      </c>
      <c r="F730" s="18">
        <v>0</v>
      </c>
      <c r="G730" s="18">
        <v>470396</v>
      </c>
      <c r="H730" s="18">
        <v>470396</v>
      </c>
      <c r="I730" s="18">
        <v>0</v>
      </c>
      <c r="J730" s="18">
        <v>163698</v>
      </c>
      <c r="K730" s="18">
        <v>4704</v>
      </c>
      <c r="L730" s="18">
        <v>4200</v>
      </c>
      <c r="M730" s="18">
        <v>0</v>
      </c>
      <c r="N730" s="20">
        <v>638294</v>
      </c>
    </row>
    <row r="731" spans="1:14" x14ac:dyDescent="0.2">
      <c r="A731" s="16" t="s">
        <v>176</v>
      </c>
      <c r="B731" s="17"/>
      <c r="C731" s="18">
        <v>208</v>
      </c>
      <c r="D731" s="19">
        <v>0</v>
      </c>
      <c r="E731" s="19">
        <v>3.5489000000000002</v>
      </c>
      <c r="F731" s="18">
        <v>0</v>
      </c>
      <c r="G731" s="18">
        <v>1091031</v>
      </c>
      <c r="H731" s="18">
        <v>1091031</v>
      </c>
      <c r="I731" s="18">
        <v>0</v>
      </c>
      <c r="J731" s="18">
        <v>379679</v>
      </c>
      <c r="K731" s="18">
        <v>10910</v>
      </c>
      <c r="L731" s="18">
        <v>12688</v>
      </c>
      <c r="M731" s="18">
        <v>0</v>
      </c>
      <c r="N731" s="20">
        <v>1483398</v>
      </c>
    </row>
    <row r="732" spans="1:14" x14ac:dyDescent="0.2">
      <c r="A732" s="11" t="s">
        <v>24</v>
      </c>
      <c r="B732" s="12"/>
      <c r="C732" s="13">
        <f>SUM(C730:C731)</f>
        <v>250</v>
      </c>
      <c r="D732" s="14">
        <f>SUM(D730:D731)</f>
        <v>0</v>
      </c>
      <c r="E732" s="14">
        <f>SUM(E730:E731)</f>
        <v>5.0790000000000006</v>
      </c>
      <c r="F732" s="13">
        <f>SUM(F730:F731)</f>
        <v>0</v>
      </c>
      <c r="G732" s="13">
        <f>SUM(G730:G731)</f>
        <v>1561427</v>
      </c>
      <c r="H732" s="13">
        <f>SUM(H730:H731)</f>
        <v>1561427</v>
      </c>
      <c r="I732" s="13">
        <f>SUM(I730:I731)</f>
        <v>0</v>
      </c>
      <c r="J732" s="13">
        <f>SUM(J730:J731)</f>
        <v>543377</v>
      </c>
      <c r="K732" s="13">
        <f>SUM(K730:K731)</f>
        <v>15614</v>
      </c>
      <c r="L732" s="13">
        <f>SUM(L730:L731)</f>
        <v>16888</v>
      </c>
      <c r="M732" s="13">
        <f>SUM(M730:M731)</f>
        <v>0</v>
      </c>
      <c r="N732" s="15">
        <f>SUM(N730:N731)</f>
        <v>2121692</v>
      </c>
    </row>
    <row r="733" spans="1:14" x14ac:dyDescent="0.2">
      <c r="A733" s="11" t="s">
        <v>179</v>
      </c>
      <c r="B733" s="12"/>
      <c r="C733" s="13"/>
      <c r="D733" s="14"/>
      <c r="E733" s="14"/>
      <c r="F733" s="13"/>
      <c r="G733" s="13"/>
      <c r="H733" s="13"/>
      <c r="I733" s="13"/>
      <c r="J733" s="13"/>
      <c r="K733" s="13"/>
      <c r="L733" s="13"/>
      <c r="M733" s="13"/>
      <c r="N733" s="15"/>
    </row>
    <row r="734" spans="1:14" x14ac:dyDescent="0.2">
      <c r="A734" s="16" t="s">
        <v>180</v>
      </c>
      <c r="B734" s="17"/>
      <c r="C734" s="18">
        <v>63</v>
      </c>
      <c r="D734" s="19">
        <v>4.4492000000000003</v>
      </c>
      <c r="E734" s="19">
        <v>2.0655999999999999</v>
      </c>
      <c r="F734" s="18">
        <v>2425045</v>
      </c>
      <c r="G734" s="18">
        <v>597966</v>
      </c>
      <c r="H734" s="18">
        <v>3023011</v>
      </c>
      <c r="I734" s="18">
        <v>0</v>
      </c>
      <c r="J734" s="18">
        <v>1052008</v>
      </c>
      <c r="K734" s="18">
        <v>30230</v>
      </c>
      <c r="L734" s="18">
        <v>29799</v>
      </c>
      <c r="M734" s="18">
        <v>0</v>
      </c>
      <c r="N734" s="20">
        <v>4104818</v>
      </c>
    </row>
    <row r="735" spans="1:14" x14ac:dyDescent="0.2">
      <c r="A735" s="11" t="s">
        <v>24</v>
      </c>
      <c r="B735" s="12"/>
      <c r="C735" s="13">
        <f>SUM(C734:C734)</f>
        <v>63</v>
      </c>
      <c r="D735" s="14">
        <f>SUM(D734:D734)</f>
        <v>4.4492000000000003</v>
      </c>
      <c r="E735" s="14">
        <f>SUM(E734:E734)</f>
        <v>2.0655999999999999</v>
      </c>
      <c r="F735" s="13">
        <f>SUM(F734:F734)</f>
        <v>2425045</v>
      </c>
      <c r="G735" s="13">
        <f>SUM(G734:G734)</f>
        <v>597966</v>
      </c>
      <c r="H735" s="13">
        <f>SUM(H734:H734)</f>
        <v>3023011</v>
      </c>
      <c r="I735" s="13">
        <f>SUM(I734:I734)</f>
        <v>0</v>
      </c>
      <c r="J735" s="13">
        <f>SUM(J734:J734)</f>
        <v>1052008</v>
      </c>
      <c r="K735" s="13">
        <f>SUM(K734:K734)</f>
        <v>30230</v>
      </c>
      <c r="L735" s="13">
        <f>SUM(L734:L734)</f>
        <v>29799</v>
      </c>
      <c r="M735" s="13">
        <f>SUM(M734:M734)</f>
        <v>0</v>
      </c>
      <c r="N735" s="15">
        <f>SUM(N734:N734)</f>
        <v>4104818</v>
      </c>
    </row>
    <row r="736" spans="1:14" x14ac:dyDescent="0.2">
      <c r="A736" s="6" t="s">
        <v>504</v>
      </c>
      <c r="B736" s="7"/>
      <c r="C736" s="8">
        <f>C728+C732+C735</f>
        <v>313</v>
      </c>
      <c r="D736" s="9">
        <f>D728+D732+D735</f>
        <v>30.0153</v>
      </c>
      <c r="E736" s="9">
        <f>E728+E732+E735</f>
        <v>15.2812</v>
      </c>
      <c r="F736" s="8">
        <f>F728+F732+F735</f>
        <v>20580867</v>
      </c>
      <c r="G736" s="8">
        <f>G728+G732+G735</f>
        <v>5034502</v>
      </c>
      <c r="H736" s="8">
        <f>H728+H732+H735</f>
        <v>25615369</v>
      </c>
      <c r="I736" s="8">
        <f>I728+I732+I735</f>
        <v>226000</v>
      </c>
      <c r="J736" s="8">
        <f>J728+J732+J735</f>
        <v>8990537</v>
      </c>
      <c r="K736" s="8">
        <f>K728+K732+K735</f>
        <v>256153</v>
      </c>
      <c r="L736" s="8">
        <f>L728+L732+L735</f>
        <v>265417</v>
      </c>
      <c r="M736" s="8">
        <f>M728+M732+M735</f>
        <v>5078159</v>
      </c>
      <c r="N736" s="10">
        <f>N728+N732+N735</f>
        <v>40175482</v>
      </c>
    </row>
    <row r="737" spans="1:14" x14ac:dyDescent="0.2">
      <c r="A737" s="16"/>
      <c r="B737" s="17"/>
      <c r="C737" s="18"/>
      <c r="D737" s="19"/>
      <c r="E737" s="19"/>
      <c r="F737" s="18"/>
      <c r="G737" s="18"/>
      <c r="H737" s="18"/>
      <c r="I737" s="18"/>
      <c r="J737" s="18"/>
      <c r="K737" s="18"/>
      <c r="L737" s="18"/>
      <c r="M737" s="18"/>
      <c r="N737" s="20"/>
    </row>
    <row r="738" spans="1:14" x14ac:dyDescent="0.2">
      <c r="A738" s="6" t="s">
        <v>505</v>
      </c>
      <c r="B738" s="7"/>
      <c r="C738" s="8"/>
      <c r="D738" s="9"/>
      <c r="E738" s="9"/>
      <c r="F738" s="8"/>
      <c r="G738" s="8"/>
      <c r="H738" s="8"/>
      <c r="I738" s="8"/>
      <c r="J738" s="8"/>
      <c r="K738" s="8"/>
      <c r="L738" s="8"/>
      <c r="M738" s="8"/>
      <c r="N738" s="10"/>
    </row>
    <row r="739" spans="1:14" x14ac:dyDescent="0.2">
      <c r="A739" s="6" t="s">
        <v>506</v>
      </c>
      <c r="B739" s="7" t="s">
        <v>6</v>
      </c>
      <c r="C739" s="8" t="s">
        <v>7</v>
      </c>
      <c r="D739" s="9" t="s">
        <v>8</v>
      </c>
      <c r="E739" s="9" t="s">
        <v>9</v>
      </c>
      <c r="F739" s="8" t="s">
        <v>10</v>
      </c>
      <c r="G739" s="8" t="s">
        <v>11</v>
      </c>
      <c r="H739" s="8" t="s">
        <v>12</v>
      </c>
      <c r="I739" s="8" t="s">
        <v>13</v>
      </c>
      <c r="J739" s="8" t="s">
        <v>14</v>
      </c>
      <c r="K739" s="8" t="s">
        <v>15</v>
      </c>
      <c r="L739" s="8" t="s">
        <v>16</v>
      </c>
      <c r="M739" s="8" t="s">
        <v>17</v>
      </c>
      <c r="N739" s="10" t="s">
        <v>18</v>
      </c>
    </row>
    <row r="740" spans="1:14" x14ac:dyDescent="0.2">
      <c r="A740" s="11" t="s">
        <v>63</v>
      </c>
      <c r="B740" s="12"/>
      <c r="C740" s="13"/>
      <c r="D740" s="14"/>
      <c r="E740" s="14"/>
      <c r="F740" s="13"/>
      <c r="G740" s="13"/>
      <c r="H740" s="13"/>
      <c r="I740" s="13"/>
      <c r="J740" s="13"/>
      <c r="K740" s="13"/>
      <c r="L740" s="13"/>
      <c r="M740" s="13"/>
      <c r="N740" s="15"/>
    </row>
    <row r="741" spans="1:14" x14ac:dyDescent="0.2">
      <c r="A741" s="16" t="s">
        <v>36</v>
      </c>
      <c r="B741" s="17"/>
      <c r="C741" s="18">
        <v>0</v>
      </c>
      <c r="D741" s="19">
        <v>-7.0000000000000007E-2</v>
      </c>
      <c r="E741" s="19">
        <v>0</v>
      </c>
      <c r="F741" s="18">
        <v>-33600</v>
      </c>
      <c r="G741" s="18">
        <v>0</v>
      </c>
      <c r="H741" s="18">
        <v>-33600</v>
      </c>
      <c r="I741" s="18">
        <v>0</v>
      </c>
      <c r="J741" s="18">
        <v>-11693</v>
      </c>
      <c r="K741" s="18">
        <v>-336</v>
      </c>
      <c r="L741" s="18">
        <v>0</v>
      </c>
      <c r="M741" s="18">
        <v>0</v>
      </c>
      <c r="N741" s="20">
        <v>-45293</v>
      </c>
    </row>
    <row r="742" spans="1:14" x14ac:dyDescent="0.2">
      <c r="A742" s="16" t="s">
        <v>37</v>
      </c>
      <c r="B742" s="17"/>
      <c r="C742" s="18">
        <v>0</v>
      </c>
      <c r="D742" s="19">
        <v>0</v>
      </c>
      <c r="E742" s="19">
        <v>0</v>
      </c>
      <c r="F742" s="18">
        <v>0</v>
      </c>
      <c r="G742" s="18">
        <v>0</v>
      </c>
      <c r="H742" s="18">
        <v>0</v>
      </c>
      <c r="I742" s="18">
        <v>33600</v>
      </c>
      <c r="J742" s="18">
        <v>11357</v>
      </c>
      <c r="K742" s="18">
        <v>0</v>
      </c>
      <c r="L742" s="18">
        <v>0</v>
      </c>
      <c r="M742" s="18">
        <v>0</v>
      </c>
      <c r="N742" s="20">
        <v>44957</v>
      </c>
    </row>
    <row r="743" spans="1:14" x14ac:dyDescent="0.2">
      <c r="A743" s="16" t="s">
        <v>30</v>
      </c>
      <c r="B743" s="17">
        <v>7</v>
      </c>
      <c r="C743" s="18">
        <v>0</v>
      </c>
      <c r="D743" s="19">
        <v>0</v>
      </c>
      <c r="E743" s="19">
        <v>0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18">
        <v>160950</v>
      </c>
      <c r="N743" s="20">
        <v>160950</v>
      </c>
    </row>
    <row r="744" spans="1:14" x14ac:dyDescent="0.2">
      <c r="A744" s="16" t="s">
        <v>20</v>
      </c>
      <c r="B744" s="17">
        <v>8</v>
      </c>
      <c r="C744" s="18">
        <v>0</v>
      </c>
      <c r="D744" s="19">
        <v>0</v>
      </c>
      <c r="E744" s="19">
        <v>0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18">
        <v>3544000</v>
      </c>
      <c r="N744" s="20">
        <v>3544000</v>
      </c>
    </row>
    <row r="745" spans="1:14" x14ac:dyDescent="0.2">
      <c r="A745" s="16" t="s">
        <v>21</v>
      </c>
      <c r="B745" s="17">
        <v>544</v>
      </c>
      <c r="C745" s="18">
        <v>0</v>
      </c>
      <c r="D745" s="19">
        <v>0</v>
      </c>
      <c r="E745" s="19">
        <v>0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2447673</v>
      </c>
      <c r="N745" s="20">
        <v>2447673</v>
      </c>
    </row>
    <row r="746" spans="1:14" x14ac:dyDescent="0.2">
      <c r="A746" s="16" t="s">
        <v>23</v>
      </c>
      <c r="B746" s="17"/>
      <c r="C746" s="18">
        <v>0</v>
      </c>
      <c r="D746" s="19">
        <v>0</v>
      </c>
      <c r="E746" s="19">
        <v>2.63</v>
      </c>
      <c r="F746" s="18">
        <v>0</v>
      </c>
      <c r="G746" s="18">
        <v>1117855</v>
      </c>
      <c r="H746" s="18">
        <v>1117855</v>
      </c>
      <c r="I746" s="18">
        <v>0</v>
      </c>
      <c r="J746" s="18">
        <v>389014</v>
      </c>
      <c r="K746" s="18">
        <v>11179</v>
      </c>
      <c r="L746" s="18">
        <v>0</v>
      </c>
      <c r="M746" s="18">
        <v>0</v>
      </c>
      <c r="N746" s="20">
        <v>1506869</v>
      </c>
    </row>
    <row r="747" spans="1:14" x14ac:dyDescent="0.2">
      <c r="A747" s="16" t="s">
        <v>64</v>
      </c>
      <c r="B747" s="17"/>
      <c r="C747" s="18">
        <v>0</v>
      </c>
      <c r="D747" s="19">
        <v>30.3095</v>
      </c>
      <c r="E747" s="19">
        <v>8.0244</v>
      </c>
      <c r="F747" s="18">
        <v>20123520</v>
      </c>
      <c r="G747" s="18">
        <v>2560700</v>
      </c>
      <c r="H747" s="18">
        <v>22684220</v>
      </c>
      <c r="I747" s="18">
        <v>0</v>
      </c>
      <c r="J747" s="18">
        <v>7894108</v>
      </c>
      <c r="K747" s="18">
        <v>226842</v>
      </c>
      <c r="L747" s="18">
        <v>4064079</v>
      </c>
      <c r="M747" s="18">
        <v>0</v>
      </c>
      <c r="N747" s="20">
        <v>34642407</v>
      </c>
    </row>
    <row r="748" spans="1:14" x14ac:dyDescent="0.2">
      <c r="A748" s="16" t="s">
        <v>83</v>
      </c>
      <c r="B748" s="17"/>
      <c r="C748" s="18">
        <v>0</v>
      </c>
      <c r="D748" s="19">
        <v>0</v>
      </c>
      <c r="E748" s="19">
        <v>0</v>
      </c>
      <c r="F748" s="18">
        <v>84000</v>
      </c>
      <c r="G748" s="18">
        <v>0</v>
      </c>
      <c r="H748" s="18">
        <v>84000</v>
      </c>
      <c r="I748" s="18">
        <v>0</v>
      </c>
      <c r="J748" s="18">
        <v>29232</v>
      </c>
      <c r="K748" s="18">
        <v>840</v>
      </c>
      <c r="L748" s="18">
        <v>9000</v>
      </c>
      <c r="M748" s="18">
        <v>0</v>
      </c>
      <c r="N748" s="20">
        <v>122232</v>
      </c>
    </row>
    <row r="749" spans="1:14" x14ac:dyDescent="0.2">
      <c r="A749" s="11" t="s">
        <v>24</v>
      </c>
      <c r="B749" s="12"/>
      <c r="C749" s="13">
        <f>SUM(C741:C748)</f>
        <v>0</v>
      </c>
      <c r="D749" s="14">
        <f>SUM(D741:D748)</f>
        <v>30.2395</v>
      </c>
      <c r="E749" s="14">
        <f>SUM(E741:E748)</f>
        <v>10.654399999999999</v>
      </c>
      <c r="F749" s="13">
        <f>SUM(F741:F748)</f>
        <v>20173920</v>
      </c>
      <c r="G749" s="13">
        <f>SUM(G741:G748)</f>
        <v>3678555</v>
      </c>
      <c r="H749" s="13">
        <f>SUM(H741:H748)</f>
        <v>23852475</v>
      </c>
      <c r="I749" s="13">
        <f>SUM(I741:I748)</f>
        <v>33600</v>
      </c>
      <c r="J749" s="13">
        <f>SUM(J741:J748)</f>
        <v>8312018</v>
      </c>
      <c r="K749" s="13">
        <f>SUM(K741:K748)</f>
        <v>238525</v>
      </c>
      <c r="L749" s="13">
        <f>SUM(L741:L748)</f>
        <v>4073079</v>
      </c>
      <c r="M749" s="13">
        <f>SUM(M741:M748)</f>
        <v>6152623</v>
      </c>
      <c r="N749" s="15">
        <f>SUM(N741:N748)</f>
        <v>42423795</v>
      </c>
    </row>
    <row r="750" spans="1:14" x14ac:dyDescent="0.2">
      <c r="A750" s="11" t="s">
        <v>25</v>
      </c>
      <c r="B750" s="12"/>
      <c r="C750" s="13"/>
      <c r="D750" s="14"/>
      <c r="E750" s="14"/>
      <c r="F750" s="13"/>
      <c r="G750" s="13"/>
      <c r="H750" s="13"/>
      <c r="I750" s="13"/>
      <c r="J750" s="13"/>
      <c r="K750" s="13"/>
      <c r="L750" s="13"/>
      <c r="M750" s="13"/>
      <c r="N750" s="15"/>
    </row>
    <row r="751" spans="1:14" x14ac:dyDescent="0.2">
      <c r="A751" s="16" t="s">
        <v>49</v>
      </c>
      <c r="B751" s="17"/>
      <c r="C751" s="18">
        <v>30</v>
      </c>
      <c r="D751" s="19">
        <v>0</v>
      </c>
      <c r="E751" s="19">
        <v>1.0993999999999999</v>
      </c>
      <c r="F751" s="18">
        <v>0</v>
      </c>
      <c r="G751" s="18">
        <v>337986</v>
      </c>
      <c r="H751" s="18">
        <v>337986</v>
      </c>
      <c r="I751" s="18">
        <v>0</v>
      </c>
      <c r="J751" s="18">
        <v>117620</v>
      </c>
      <c r="K751" s="18">
        <v>3380</v>
      </c>
      <c r="L751" s="18">
        <v>3000</v>
      </c>
      <c r="M751" s="18">
        <v>0</v>
      </c>
      <c r="N751" s="20">
        <v>458606</v>
      </c>
    </row>
    <row r="752" spans="1:14" x14ac:dyDescent="0.2">
      <c r="A752" s="16" t="s">
        <v>176</v>
      </c>
      <c r="B752" s="17"/>
      <c r="C752" s="18">
        <v>177</v>
      </c>
      <c r="D752" s="19">
        <v>0</v>
      </c>
      <c r="E752" s="19">
        <v>3.1272000000000002</v>
      </c>
      <c r="F752" s="18">
        <v>0</v>
      </c>
      <c r="G752" s="18">
        <v>961389</v>
      </c>
      <c r="H752" s="18">
        <v>961389</v>
      </c>
      <c r="I752" s="18">
        <v>0</v>
      </c>
      <c r="J752" s="18">
        <v>334563</v>
      </c>
      <c r="K752" s="18">
        <v>9614</v>
      </c>
      <c r="L752" s="18">
        <v>10797</v>
      </c>
      <c r="M752" s="18">
        <v>0</v>
      </c>
      <c r="N752" s="20">
        <v>1306749</v>
      </c>
    </row>
    <row r="753" spans="1:14" x14ac:dyDescent="0.2">
      <c r="A753" s="11" t="s">
        <v>24</v>
      </c>
      <c r="B753" s="12"/>
      <c r="C753" s="13">
        <f>SUM(C751:C752)</f>
        <v>207</v>
      </c>
      <c r="D753" s="14">
        <f>SUM(D751:D752)</f>
        <v>0</v>
      </c>
      <c r="E753" s="14">
        <f>SUM(E751:E752)</f>
        <v>4.2266000000000004</v>
      </c>
      <c r="F753" s="13">
        <f>SUM(F751:F752)</f>
        <v>0</v>
      </c>
      <c r="G753" s="13">
        <f>SUM(G751:G752)</f>
        <v>1299375</v>
      </c>
      <c r="H753" s="13">
        <f>SUM(H751:H752)</f>
        <v>1299375</v>
      </c>
      <c r="I753" s="13">
        <f>SUM(I751:I752)</f>
        <v>0</v>
      </c>
      <c r="J753" s="13">
        <f>SUM(J751:J752)</f>
        <v>452183</v>
      </c>
      <c r="K753" s="13">
        <f>SUM(K751:K752)</f>
        <v>12994</v>
      </c>
      <c r="L753" s="13">
        <f>SUM(L751:L752)</f>
        <v>13797</v>
      </c>
      <c r="M753" s="13">
        <f>SUM(M751:M752)</f>
        <v>0</v>
      </c>
      <c r="N753" s="15">
        <f>SUM(N751:N752)</f>
        <v>1765355</v>
      </c>
    </row>
    <row r="754" spans="1:14" x14ac:dyDescent="0.2">
      <c r="A754" s="11" t="s">
        <v>179</v>
      </c>
      <c r="B754" s="12"/>
      <c r="C754" s="13"/>
      <c r="D754" s="14"/>
      <c r="E754" s="14"/>
      <c r="F754" s="13"/>
      <c r="G754" s="13"/>
      <c r="H754" s="13"/>
      <c r="I754" s="13"/>
      <c r="J754" s="13"/>
      <c r="K754" s="13"/>
      <c r="L754" s="13"/>
      <c r="M754" s="13"/>
      <c r="N754" s="15"/>
    </row>
    <row r="755" spans="1:14" x14ac:dyDescent="0.2">
      <c r="A755" s="16" t="s">
        <v>180</v>
      </c>
      <c r="B755" s="17"/>
      <c r="C755" s="18">
        <v>64</v>
      </c>
      <c r="D755" s="19">
        <v>4.4817999999999998</v>
      </c>
      <c r="E755" s="19">
        <v>2.0983999999999998</v>
      </c>
      <c r="F755" s="18">
        <v>2442814</v>
      </c>
      <c r="G755" s="18">
        <v>607462</v>
      </c>
      <c r="H755" s="18">
        <v>3050276</v>
      </c>
      <c r="I755" s="18">
        <v>0</v>
      </c>
      <c r="J755" s="18">
        <v>1061496</v>
      </c>
      <c r="K755" s="18">
        <v>30503</v>
      </c>
      <c r="L755" s="18">
        <v>30272</v>
      </c>
      <c r="M755" s="18">
        <v>0</v>
      </c>
      <c r="N755" s="20">
        <v>4142044</v>
      </c>
    </row>
    <row r="756" spans="1:14" x14ac:dyDescent="0.2">
      <c r="A756" s="11" t="s">
        <v>24</v>
      </c>
      <c r="B756" s="12"/>
      <c r="C756" s="13">
        <f>SUM(C755:C755)</f>
        <v>64</v>
      </c>
      <c r="D756" s="14">
        <f>SUM(D755:D755)</f>
        <v>4.4817999999999998</v>
      </c>
      <c r="E756" s="14">
        <f>SUM(E755:E755)</f>
        <v>2.0983999999999998</v>
      </c>
      <c r="F756" s="13">
        <f>SUM(F755:F755)</f>
        <v>2442814</v>
      </c>
      <c r="G756" s="13">
        <f>SUM(G755:G755)</f>
        <v>607462</v>
      </c>
      <c r="H756" s="13">
        <f>SUM(H755:H755)</f>
        <v>3050276</v>
      </c>
      <c r="I756" s="13">
        <f>SUM(I755:I755)</f>
        <v>0</v>
      </c>
      <c r="J756" s="13">
        <f>SUM(J755:J755)</f>
        <v>1061496</v>
      </c>
      <c r="K756" s="13">
        <f>SUM(K755:K755)</f>
        <v>30503</v>
      </c>
      <c r="L756" s="13">
        <f>SUM(L755:L755)</f>
        <v>30272</v>
      </c>
      <c r="M756" s="13">
        <f>SUM(M755:M755)</f>
        <v>0</v>
      </c>
      <c r="N756" s="15">
        <f>SUM(N755:N755)</f>
        <v>4142044</v>
      </c>
    </row>
    <row r="757" spans="1:14" x14ac:dyDescent="0.2">
      <c r="A757" s="6" t="s">
        <v>507</v>
      </c>
      <c r="B757" s="7"/>
      <c r="C757" s="8">
        <f>C749+C753+C756</f>
        <v>271</v>
      </c>
      <c r="D757" s="9">
        <f>D749+D753+D756</f>
        <v>34.721299999999999</v>
      </c>
      <c r="E757" s="9">
        <f>E749+E753+E756</f>
        <v>16.979399999999998</v>
      </c>
      <c r="F757" s="8">
        <f>F749+F753+F756</f>
        <v>22616734</v>
      </c>
      <c r="G757" s="8">
        <f>G749+G753+G756</f>
        <v>5585392</v>
      </c>
      <c r="H757" s="8">
        <f>H749+H753+H756</f>
        <v>28202126</v>
      </c>
      <c r="I757" s="8">
        <f>I749+I753+I756</f>
        <v>33600</v>
      </c>
      <c r="J757" s="8">
        <f>J749+J753+J756</f>
        <v>9825697</v>
      </c>
      <c r="K757" s="8">
        <f>K749+K753+K756</f>
        <v>282022</v>
      </c>
      <c r="L757" s="8">
        <f>L749+L753+L756</f>
        <v>4117148</v>
      </c>
      <c r="M757" s="8">
        <f>M749+M753+M756</f>
        <v>6152623</v>
      </c>
      <c r="N757" s="10">
        <f>N749+N753+N756</f>
        <v>48331194</v>
      </c>
    </row>
    <row r="758" spans="1:14" x14ac:dyDescent="0.2">
      <c r="A758" s="16"/>
      <c r="B758" s="17"/>
      <c r="C758" s="18"/>
      <c r="D758" s="19"/>
      <c r="E758" s="19"/>
      <c r="F758" s="18"/>
      <c r="G758" s="18"/>
      <c r="H758" s="18"/>
      <c r="I758" s="18"/>
      <c r="J758" s="18"/>
      <c r="K758" s="18"/>
      <c r="L758" s="18"/>
      <c r="M758" s="18"/>
      <c r="N758" s="20"/>
    </row>
    <row r="759" spans="1:14" x14ac:dyDescent="0.2">
      <c r="A759" s="6" t="s">
        <v>508</v>
      </c>
      <c r="B759" s="7"/>
      <c r="C759" s="8"/>
      <c r="D759" s="9"/>
      <c r="E759" s="9"/>
      <c r="F759" s="8"/>
      <c r="G759" s="8"/>
      <c r="H759" s="8"/>
      <c r="I759" s="8"/>
      <c r="J759" s="8"/>
      <c r="K759" s="8"/>
      <c r="L759" s="8"/>
      <c r="M759" s="8"/>
      <c r="N759" s="10"/>
    </row>
    <row r="760" spans="1:14" x14ac:dyDescent="0.2">
      <c r="A760" s="6" t="s">
        <v>509</v>
      </c>
      <c r="B760" s="7" t="s">
        <v>6</v>
      </c>
      <c r="C760" s="8" t="s">
        <v>7</v>
      </c>
      <c r="D760" s="9" t="s">
        <v>8</v>
      </c>
      <c r="E760" s="9" t="s">
        <v>9</v>
      </c>
      <c r="F760" s="8" t="s">
        <v>10</v>
      </c>
      <c r="G760" s="8" t="s">
        <v>11</v>
      </c>
      <c r="H760" s="8" t="s">
        <v>12</v>
      </c>
      <c r="I760" s="8" t="s">
        <v>13</v>
      </c>
      <c r="J760" s="8" t="s">
        <v>14</v>
      </c>
      <c r="K760" s="8" t="s">
        <v>15</v>
      </c>
      <c r="L760" s="8" t="s">
        <v>16</v>
      </c>
      <c r="M760" s="8" t="s">
        <v>17</v>
      </c>
      <c r="N760" s="10" t="s">
        <v>18</v>
      </c>
    </row>
    <row r="761" spans="1:14" x14ac:dyDescent="0.2">
      <c r="A761" s="11" t="s">
        <v>63</v>
      </c>
      <c r="B761" s="12"/>
      <c r="C761" s="13"/>
      <c r="D761" s="14"/>
      <c r="E761" s="14"/>
      <c r="F761" s="13"/>
      <c r="G761" s="13"/>
      <c r="H761" s="13"/>
      <c r="I761" s="13"/>
      <c r="J761" s="13"/>
      <c r="K761" s="13"/>
      <c r="L761" s="13"/>
      <c r="M761" s="13"/>
      <c r="N761" s="15"/>
    </row>
    <row r="762" spans="1:14" x14ac:dyDescent="0.2">
      <c r="A762" s="16" t="s">
        <v>36</v>
      </c>
      <c r="B762" s="17"/>
      <c r="C762" s="18">
        <v>0</v>
      </c>
      <c r="D762" s="19">
        <v>-0.25</v>
      </c>
      <c r="E762" s="19">
        <v>0</v>
      </c>
      <c r="F762" s="18">
        <v>-168000</v>
      </c>
      <c r="G762" s="18">
        <v>0</v>
      </c>
      <c r="H762" s="18">
        <v>-168000</v>
      </c>
      <c r="I762" s="18">
        <v>0</v>
      </c>
      <c r="J762" s="18">
        <v>-58464</v>
      </c>
      <c r="K762" s="18">
        <v>-1680</v>
      </c>
      <c r="L762" s="18">
        <v>0</v>
      </c>
      <c r="M762" s="18">
        <v>0</v>
      </c>
      <c r="N762" s="20">
        <v>-226464</v>
      </c>
    </row>
    <row r="763" spans="1:14" x14ac:dyDescent="0.2">
      <c r="A763" s="16" t="s">
        <v>168</v>
      </c>
      <c r="B763" s="17"/>
      <c r="C763" s="18">
        <v>0</v>
      </c>
      <c r="D763" s="19">
        <v>0</v>
      </c>
      <c r="E763" s="19">
        <v>0</v>
      </c>
      <c r="F763" s="18">
        <v>0</v>
      </c>
      <c r="G763" s="18">
        <v>0</v>
      </c>
      <c r="H763" s="18">
        <v>0</v>
      </c>
      <c r="I763" s="18">
        <v>552000</v>
      </c>
      <c r="J763" s="18">
        <v>186576</v>
      </c>
      <c r="K763" s="18">
        <v>0</v>
      </c>
      <c r="L763" s="18">
        <v>0</v>
      </c>
      <c r="M763" s="18">
        <v>0</v>
      </c>
      <c r="N763" s="20">
        <v>738576</v>
      </c>
    </row>
    <row r="764" spans="1:14" x14ac:dyDescent="0.2">
      <c r="A764" s="16" t="s">
        <v>37</v>
      </c>
      <c r="B764" s="17"/>
      <c r="C764" s="18">
        <v>0</v>
      </c>
      <c r="D764" s="19">
        <v>0</v>
      </c>
      <c r="E764" s="19">
        <v>0</v>
      </c>
      <c r="F764" s="18">
        <v>0</v>
      </c>
      <c r="G764" s="18">
        <v>0</v>
      </c>
      <c r="H764" s="18">
        <v>0</v>
      </c>
      <c r="I764" s="18">
        <v>168000</v>
      </c>
      <c r="J764" s="18">
        <v>56784</v>
      </c>
      <c r="K764" s="18">
        <v>0</v>
      </c>
      <c r="L764" s="18">
        <v>0</v>
      </c>
      <c r="M764" s="18">
        <v>0</v>
      </c>
      <c r="N764" s="20">
        <v>224784</v>
      </c>
    </row>
    <row r="765" spans="1:14" x14ac:dyDescent="0.2">
      <c r="A765" s="16" t="s">
        <v>20</v>
      </c>
      <c r="B765" s="17">
        <v>8</v>
      </c>
      <c r="C765" s="18">
        <v>0</v>
      </c>
      <c r="D765" s="19">
        <v>0</v>
      </c>
      <c r="E765" s="19">
        <v>0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18">
        <v>3189000</v>
      </c>
      <c r="N765" s="20">
        <v>3189000</v>
      </c>
    </row>
    <row r="766" spans="1:14" x14ac:dyDescent="0.2">
      <c r="A766" s="16" t="s">
        <v>21</v>
      </c>
      <c r="B766" s="17">
        <v>544</v>
      </c>
      <c r="C766" s="18">
        <v>0</v>
      </c>
      <c r="D766" s="19">
        <v>0</v>
      </c>
      <c r="E766" s="19">
        <v>0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8">
        <v>779200</v>
      </c>
      <c r="N766" s="20">
        <v>779200</v>
      </c>
    </row>
    <row r="767" spans="1:14" x14ac:dyDescent="0.2">
      <c r="A767" s="16" t="s">
        <v>23</v>
      </c>
      <c r="B767" s="17"/>
      <c r="C767" s="18">
        <v>0</v>
      </c>
      <c r="D767" s="19">
        <v>0</v>
      </c>
      <c r="E767" s="19">
        <v>1.87</v>
      </c>
      <c r="F767" s="18">
        <v>0</v>
      </c>
      <c r="G767" s="18">
        <v>794825</v>
      </c>
      <c r="H767" s="18">
        <v>794825</v>
      </c>
      <c r="I767" s="18">
        <v>0</v>
      </c>
      <c r="J767" s="18">
        <v>276599</v>
      </c>
      <c r="K767" s="18">
        <v>7948</v>
      </c>
      <c r="L767" s="18">
        <v>0</v>
      </c>
      <c r="M767" s="18">
        <v>0</v>
      </c>
      <c r="N767" s="20">
        <v>1071424</v>
      </c>
    </row>
    <row r="768" spans="1:14" x14ac:dyDescent="0.2">
      <c r="A768" s="16" t="s">
        <v>64</v>
      </c>
      <c r="B768" s="17"/>
      <c r="C768" s="18">
        <v>0</v>
      </c>
      <c r="D768" s="19">
        <v>20.738199999999999</v>
      </c>
      <c r="E768" s="19">
        <v>4.5415999999999999</v>
      </c>
      <c r="F768" s="18">
        <v>13194608</v>
      </c>
      <c r="G768" s="18">
        <v>1449283</v>
      </c>
      <c r="H768" s="18">
        <v>14643891</v>
      </c>
      <c r="I768" s="18">
        <v>0</v>
      </c>
      <c r="J768" s="18">
        <v>5096074</v>
      </c>
      <c r="K768" s="18">
        <v>146439</v>
      </c>
      <c r="L768" s="18">
        <v>1028239</v>
      </c>
      <c r="M768" s="18">
        <v>0</v>
      </c>
      <c r="N768" s="20">
        <v>20768204</v>
      </c>
    </row>
    <row r="769" spans="1:14" x14ac:dyDescent="0.2">
      <c r="A769" s="11" t="s">
        <v>24</v>
      </c>
      <c r="B769" s="12"/>
      <c r="C769" s="13">
        <f>SUM(C762:C768)</f>
        <v>0</v>
      </c>
      <c r="D769" s="14">
        <f>SUM(D762:D768)</f>
        <v>20.488199999999999</v>
      </c>
      <c r="E769" s="14">
        <f>SUM(E762:E768)</f>
        <v>6.4116</v>
      </c>
      <c r="F769" s="13">
        <f>SUM(F762:F768)</f>
        <v>13026608</v>
      </c>
      <c r="G769" s="13">
        <f>SUM(G762:G768)</f>
        <v>2244108</v>
      </c>
      <c r="H769" s="13">
        <f>SUM(H762:H768)</f>
        <v>15270716</v>
      </c>
      <c r="I769" s="13">
        <f>SUM(I762:I768)</f>
        <v>720000</v>
      </c>
      <c r="J769" s="13">
        <f>SUM(J762:J768)</f>
        <v>5557569</v>
      </c>
      <c r="K769" s="13">
        <f>SUM(K762:K768)</f>
        <v>152707</v>
      </c>
      <c r="L769" s="13">
        <f>SUM(L762:L768)</f>
        <v>1028239</v>
      </c>
      <c r="M769" s="13">
        <f>SUM(M762:M768)</f>
        <v>3968200</v>
      </c>
      <c r="N769" s="15">
        <f>SUM(N762:N768)</f>
        <v>26544724</v>
      </c>
    </row>
    <row r="770" spans="1:14" x14ac:dyDescent="0.2">
      <c r="A770" s="11" t="s">
        <v>25</v>
      </c>
      <c r="B770" s="12"/>
      <c r="C770" s="13"/>
      <c r="D770" s="14"/>
      <c r="E770" s="14"/>
      <c r="F770" s="13"/>
      <c r="G770" s="13"/>
      <c r="H770" s="13"/>
      <c r="I770" s="13"/>
      <c r="J770" s="13"/>
      <c r="K770" s="13"/>
      <c r="L770" s="13"/>
      <c r="M770" s="13"/>
      <c r="N770" s="15"/>
    </row>
    <row r="771" spans="1:14" x14ac:dyDescent="0.2">
      <c r="A771" s="16" t="s">
        <v>49</v>
      </c>
      <c r="B771" s="17"/>
      <c r="C771" s="18">
        <v>159</v>
      </c>
      <c r="D771" s="19">
        <v>0</v>
      </c>
      <c r="E771" s="19">
        <v>5.5338000000000003</v>
      </c>
      <c r="F771" s="18">
        <v>0</v>
      </c>
      <c r="G771" s="18">
        <v>1701245</v>
      </c>
      <c r="H771" s="18">
        <v>1701245</v>
      </c>
      <c r="I771" s="18">
        <v>0</v>
      </c>
      <c r="J771" s="18">
        <v>592033</v>
      </c>
      <c r="K771" s="18">
        <v>17012</v>
      </c>
      <c r="L771" s="18">
        <v>15900</v>
      </c>
      <c r="M771" s="18">
        <v>0</v>
      </c>
      <c r="N771" s="20">
        <v>2309178</v>
      </c>
    </row>
    <row r="772" spans="1:14" x14ac:dyDescent="0.2">
      <c r="A772" s="16" t="s">
        <v>127</v>
      </c>
      <c r="B772" s="17"/>
      <c r="C772" s="18">
        <v>11</v>
      </c>
      <c r="D772" s="19">
        <v>0</v>
      </c>
      <c r="E772" s="19">
        <v>0.30730000000000002</v>
      </c>
      <c r="F772" s="18">
        <v>0</v>
      </c>
      <c r="G772" s="18">
        <v>94473</v>
      </c>
      <c r="H772" s="18">
        <v>94473</v>
      </c>
      <c r="I772" s="18">
        <v>0</v>
      </c>
      <c r="J772" s="18">
        <v>32877</v>
      </c>
      <c r="K772" s="18">
        <v>945</v>
      </c>
      <c r="L772" s="18">
        <v>671</v>
      </c>
      <c r="M772" s="18">
        <v>0</v>
      </c>
      <c r="N772" s="20">
        <v>128021</v>
      </c>
    </row>
    <row r="773" spans="1:14" x14ac:dyDescent="0.2">
      <c r="A773" s="11" t="s">
        <v>24</v>
      </c>
      <c r="B773" s="12"/>
      <c r="C773" s="13">
        <f>SUM(C771:C772)</f>
        <v>170</v>
      </c>
      <c r="D773" s="14">
        <f>SUM(D771:D772)</f>
        <v>0</v>
      </c>
      <c r="E773" s="14">
        <f>SUM(E771:E772)</f>
        <v>5.8411</v>
      </c>
      <c r="F773" s="13">
        <f>SUM(F771:F772)</f>
        <v>0</v>
      </c>
      <c r="G773" s="13">
        <f>SUM(G771:G772)</f>
        <v>1795718</v>
      </c>
      <c r="H773" s="13">
        <f>SUM(H771:H772)</f>
        <v>1795718</v>
      </c>
      <c r="I773" s="13">
        <f>SUM(I771:I772)</f>
        <v>0</v>
      </c>
      <c r="J773" s="13">
        <f>SUM(J771:J772)</f>
        <v>624910</v>
      </c>
      <c r="K773" s="13">
        <f>SUM(K771:K772)</f>
        <v>17957</v>
      </c>
      <c r="L773" s="13">
        <f>SUM(L771:L772)</f>
        <v>16571</v>
      </c>
      <c r="M773" s="13">
        <f>SUM(M771:M772)</f>
        <v>0</v>
      </c>
      <c r="N773" s="15">
        <f>SUM(N771:N772)</f>
        <v>2437199</v>
      </c>
    </row>
    <row r="774" spans="1:14" x14ac:dyDescent="0.2">
      <c r="A774" s="11" t="s">
        <v>179</v>
      </c>
      <c r="B774" s="12"/>
      <c r="C774" s="13"/>
      <c r="D774" s="14"/>
      <c r="E774" s="14"/>
      <c r="F774" s="13"/>
      <c r="G774" s="13"/>
      <c r="H774" s="13"/>
      <c r="I774" s="13"/>
      <c r="J774" s="13"/>
      <c r="K774" s="13"/>
      <c r="L774" s="13"/>
      <c r="M774" s="13"/>
      <c r="N774" s="15"/>
    </row>
    <row r="775" spans="1:14" x14ac:dyDescent="0.2">
      <c r="A775" s="16" t="s">
        <v>297</v>
      </c>
      <c r="B775" s="17"/>
      <c r="C775" s="18">
        <v>160</v>
      </c>
      <c r="D775" s="19">
        <v>9.0806000000000004</v>
      </c>
      <c r="E775" s="19">
        <v>5.2458999999999998</v>
      </c>
      <c r="F775" s="18">
        <v>4949399</v>
      </c>
      <c r="G775" s="18">
        <v>1518625</v>
      </c>
      <c r="H775" s="18">
        <v>6468024</v>
      </c>
      <c r="I775" s="18">
        <v>0</v>
      </c>
      <c r="J775" s="18">
        <v>2250872</v>
      </c>
      <c r="K775" s="18">
        <v>64680</v>
      </c>
      <c r="L775" s="18">
        <v>75680</v>
      </c>
      <c r="M775" s="18">
        <v>0</v>
      </c>
      <c r="N775" s="20">
        <v>8794576</v>
      </c>
    </row>
    <row r="776" spans="1:14" x14ac:dyDescent="0.2">
      <c r="A776" s="11" t="s">
        <v>24</v>
      </c>
      <c r="B776" s="12"/>
      <c r="C776" s="13">
        <f>SUM(C775:C775)</f>
        <v>160</v>
      </c>
      <c r="D776" s="14">
        <f>SUM(D775:D775)</f>
        <v>9.0806000000000004</v>
      </c>
      <c r="E776" s="14">
        <f>SUM(E775:E775)</f>
        <v>5.2458999999999998</v>
      </c>
      <c r="F776" s="13">
        <f>SUM(F775:F775)</f>
        <v>4949399</v>
      </c>
      <c r="G776" s="13">
        <f>SUM(G775:G775)</f>
        <v>1518625</v>
      </c>
      <c r="H776" s="13">
        <f>SUM(H775:H775)</f>
        <v>6468024</v>
      </c>
      <c r="I776" s="13">
        <f>SUM(I775:I775)</f>
        <v>0</v>
      </c>
      <c r="J776" s="13">
        <f>SUM(J775:J775)</f>
        <v>2250872</v>
      </c>
      <c r="K776" s="13">
        <f>SUM(K775:K775)</f>
        <v>64680</v>
      </c>
      <c r="L776" s="13">
        <f>SUM(L775:L775)</f>
        <v>75680</v>
      </c>
      <c r="M776" s="13">
        <f>SUM(M775:M775)</f>
        <v>0</v>
      </c>
      <c r="N776" s="15">
        <f>SUM(N775:N775)</f>
        <v>8794576</v>
      </c>
    </row>
    <row r="777" spans="1:14" x14ac:dyDescent="0.2">
      <c r="A777" s="6" t="s">
        <v>510</v>
      </c>
      <c r="B777" s="7"/>
      <c r="C777" s="8">
        <f>C769+C773+C776</f>
        <v>330</v>
      </c>
      <c r="D777" s="9">
        <f>D769+D773+D776</f>
        <v>29.5688</v>
      </c>
      <c r="E777" s="9">
        <f>E769+E773+E776</f>
        <v>17.4986</v>
      </c>
      <c r="F777" s="8">
        <f>F769+F773+F776</f>
        <v>17976007</v>
      </c>
      <c r="G777" s="8">
        <f>G769+G773+G776</f>
        <v>5558451</v>
      </c>
      <c r="H777" s="8">
        <f>H769+H773+H776</f>
        <v>23534458</v>
      </c>
      <c r="I777" s="8">
        <f>I769+I773+I776</f>
        <v>720000</v>
      </c>
      <c r="J777" s="8">
        <f>J769+J773+J776</f>
        <v>8433351</v>
      </c>
      <c r="K777" s="8">
        <f>K769+K773+K776</f>
        <v>235344</v>
      </c>
      <c r="L777" s="8">
        <f>L769+L773+L776</f>
        <v>1120490</v>
      </c>
      <c r="M777" s="8">
        <f>M769+M773+M776</f>
        <v>3968200</v>
      </c>
      <c r="N777" s="10">
        <f>N769+N773+N776</f>
        <v>37776499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2283C-C289-46B1-8F56-DF316639700E}">
  <dimension ref="A1:N13"/>
  <sheetViews>
    <sheetView workbookViewId="0">
      <selection activeCell="A5" sqref="A5"/>
    </sheetView>
  </sheetViews>
  <sheetFormatPr defaultRowHeight="12.75" x14ac:dyDescent="0.2"/>
  <cols>
    <col min="1" max="1" width="36.28515625" style="3" customWidth="1"/>
    <col min="2" max="12" width="9.28515625" style="3" bestFit="1" customWidth="1"/>
    <col min="13" max="14" width="9.85546875" style="3" bestFit="1" customWidth="1"/>
    <col min="15" max="16384" width="9.140625" style="3"/>
  </cols>
  <sheetData>
    <row r="1" spans="1:14" x14ac:dyDescent="0.2">
      <c r="A1" s="2" t="s">
        <v>0</v>
      </c>
      <c r="C1" s="4"/>
      <c r="D1" s="5"/>
      <c r="E1" s="5"/>
      <c r="F1" s="4"/>
    </row>
    <row r="2" spans="1:14" x14ac:dyDescent="0.2">
      <c r="A2" s="2" t="s">
        <v>1</v>
      </c>
      <c r="C2" s="4"/>
      <c r="D2" s="5"/>
      <c r="E2" s="5"/>
      <c r="F2" s="4"/>
    </row>
    <row r="3" spans="1:14" x14ac:dyDescent="0.2">
      <c r="A3" s="2" t="s">
        <v>2</v>
      </c>
      <c r="C3" s="4"/>
      <c r="D3" s="5"/>
      <c r="E3" s="5"/>
      <c r="F3" s="4"/>
    </row>
    <row r="4" spans="1:14" x14ac:dyDescent="0.2">
      <c r="A4" s="2" t="s">
        <v>3</v>
      </c>
      <c r="C4" s="4"/>
      <c r="D4" s="5"/>
      <c r="E4" s="5"/>
      <c r="F4" s="4"/>
    </row>
    <row r="5" spans="1:14" ht="15.75" x14ac:dyDescent="0.25">
      <c r="A5" s="69" t="s">
        <v>632</v>
      </c>
      <c r="B5" s="21"/>
      <c r="C5" s="58"/>
      <c r="D5" s="59"/>
      <c r="E5" s="5"/>
      <c r="F5" s="4"/>
    </row>
    <row r="7" spans="1:14" x14ac:dyDescent="0.2">
      <c r="A7" s="6" t="s">
        <v>511</v>
      </c>
      <c r="B7" s="7"/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x14ac:dyDescent="0.2">
      <c r="A8" s="6" t="s">
        <v>512</v>
      </c>
      <c r="B8" s="7" t="s">
        <v>6</v>
      </c>
      <c r="C8" s="8" t="s">
        <v>7</v>
      </c>
      <c r="D8" s="9" t="s">
        <v>8</v>
      </c>
      <c r="E8" s="9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10" t="s">
        <v>18</v>
      </c>
    </row>
    <row r="9" spans="1:14" x14ac:dyDescent="0.2">
      <c r="A9" s="11" t="s">
        <v>513</v>
      </c>
      <c r="B9" s="12"/>
      <c r="C9" s="13"/>
      <c r="D9" s="14"/>
      <c r="E9" s="14"/>
      <c r="F9" s="13"/>
      <c r="G9" s="13"/>
      <c r="H9" s="13"/>
      <c r="I9" s="13"/>
      <c r="J9" s="13"/>
      <c r="K9" s="13"/>
      <c r="L9" s="13"/>
      <c r="M9" s="13"/>
      <c r="N9" s="15"/>
    </row>
    <row r="10" spans="1:14" x14ac:dyDescent="0.2">
      <c r="A10" s="16" t="s">
        <v>20</v>
      </c>
      <c r="B10" s="17">
        <v>8</v>
      </c>
      <c r="C10" s="18">
        <v>0</v>
      </c>
      <c r="D10" s="19">
        <v>0</v>
      </c>
      <c r="E10" s="19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12404000</v>
      </c>
      <c r="N10" s="20">
        <v>12404000</v>
      </c>
    </row>
    <row r="11" spans="1:14" x14ac:dyDescent="0.2">
      <c r="A11" s="16" t="s">
        <v>21</v>
      </c>
      <c r="B11" s="17">
        <v>544</v>
      </c>
      <c r="C11" s="18">
        <v>0</v>
      </c>
      <c r="D11" s="19">
        <v>0</v>
      </c>
      <c r="E11" s="19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2433000</v>
      </c>
      <c r="N11" s="20">
        <v>2433000</v>
      </c>
    </row>
    <row r="12" spans="1:14" x14ac:dyDescent="0.2">
      <c r="A12" s="11" t="s">
        <v>24</v>
      </c>
      <c r="B12" s="12"/>
      <c r="C12" s="13">
        <f>SUM(C10:C11)</f>
        <v>0</v>
      </c>
      <c r="D12" s="14">
        <f>SUM(D10:D11)</f>
        <v>0</v>
      </c>
      <c r="E12" s="14">
        <f>SUM(E10:E11)</f>
        <v>0</v>
      </c>
      <c r="F12" s="13">
        <f>SUM(F10:F11)</f>
        <v>0</v>
      </c>
      <c r="G12" s="13">
        <f>SUM(G10:G11)</f>
        <v>0</v>
      </c>
      <c r="H12" s="13">
        <f>SUM(H10:H11)</f>
        <v>0</v>
      </c>
      <c r="I12" s="13">
        <f>SUM(I10:I11)</f>
        <v>0</v>
      </c>
      <c r="J12" s="13">
        <f>SUM(J10:J11)</f>
        <v>0</v>
      </c>
      <c r="K12" s="13">
        <f>SUM(K10:K11)</f>
        <v>0</v>
      </c>
      <c r="L12" s="13">
        <f>SUM(L10:L11)</f>
        <v>0</v>
      </c>
      <c r="M12" s="13">
        <f>SUM(M10:M11)</f>
        <v>14837000</v>
      </c>
      <c r="N12" s="15">
        <f>SUM(N10:N11)</f>
        <v>14837000</v>
      </c>
    </row>
    <row r="13" spans="1:14" x14ac:dyDescent="0.2">
      <c r="A13" s="6" t="s">
        <v>514</v>
      </c>
      <c r="B13" s="7"/>
      <c r="C13" s="8">
        <f>C12</f>
        <v>0</v>
      </c>
      <c r="D13" s="9">
        <f>D12</f>
        <v>0</v>
      </c>
      <c r="E13" s="9">
        <f>E12</f>
        <v>0</v>
      </c>
      <c r="F13" s="8">
        <f>F12</f>
        <v>0</v>
      </c>
      <c r="G13" s="8">
        <f>G12</f>
        <v>0</v>
      </c>
      <c r="H13" s="8">
        <f>H12</f>
        <v>0</v>
      </c>
      <c r="I13" s="8">
        <f>I12</f>
        <v>0</v>
      </c>
      <c r="J13" s="8">
        <f>J12</f>
        <v>0</v>
      </c>
      <c r="K13" s="8">
        <f>K12</f>
        <v>0</v>
      </c>
      <c r="L13" s="8">
        <f>L12</f>
        <v>0</v>
      </c>
      <c r="M13" s="8">
        <f>M12</f>
        <v>14837000</v>
      </c>
      <c r="N13" s="10">
        <f>N12</f>
        <v>14837000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46082-F20E-4998-8D40-98793C34C37B}">
  <dimension ref="A1:N177"/>
  <sheetViews>
    <sheetView workbookViewId="0">
      <selection activeCell="B5" sqref="B5:D5"/>
    </sheetView>
  </sheetViews>
  <sheetFormatPr defaultRowHeight="12.75" x14ac:dyDescent="0.2"/>
  <cols>
    <col min="1" max="1" width="36.140625" style="3" customWidth="1"/>
    <col min="2" max="5" width="9.28515625" style="3" bestFit="1" customWidth="1"/>
    <col min="6" max="6" width="9.85546875" style="3" bestFit="1" customWidth="1"/>
    <col min="7" max="7" width="9.28515625" style="3" bestFit="1" customWidth="1"/>
    <col min="8" max="8" width="9.85546875" style="3" bestFit="1" customWidth="1"/>
    <col min="9" max="13" width="9.28515625" style="3" bestFit="1" customWidth="1"/>
    <col min="14" max="14" width="9.85546875" style="3" bestFit="1" customWidth="1"/>
    <col min="15" max="16384" width="9.140625" style="3"/>
  </cols>
  <sheetData>
    <row r="1" spans="1:14" x14ac:dyDescent="0.2">
      <c r="A1" s="2" t="s">
        <v>0</v>
      </c>
      <c r="C1" s="4"/>
      <c r="D1" s="5"/>
      <c r="E1" s="5"/>
      <c r="F1" s="4"/>
    </row>
    <row r="2" spans="1:14" x14ac:dyDescent="0.2">
      <c r="A2" s="2" t="s">
        <v>1</v>
      </c>
      <c r="C2" s="4"/>
      <c r="D2" s="5"/>
      <c r="E2" s="5"/>
      <c r="F2" s="4"/>
    </row>
    <row r="3" spans="1:14" x14ac:dyDescent="0.2">
      <c r="A3" s="2" t="s">
        <v>2</v>
      </c>
      <c r="C3" s="4"/>
      <c r="D3" s="5"/>
      <c r="E3" s="5"/>
      <c r="F3" s="4"/>
    </row>
    <row r="4" spans="1:14" x14ac:dyDescent="0.2">
      <c r="A4" s="2" t="s">
        <v>3</v>
      </c>
      <c r="C4" s="4"/>
      <c r="D4" s="5"/>
      <c r="E4" s="5"/>
      <c r="F4" s="4"/>
    </row>
    <row r="5" spans="1:14" ht="15.75" x14ac:dyDescent="0.25">
      <c r="A5" s="70" t="s">
        <v>632</v>
      </c>
      <c r="B5" s="21"/>
      <c r="C5" s="58"/>
      <c r="D5" s="59"/>
      <c r="E5" s="5"/>
      <c r="F5" s="4"/>
    </row>
    <row r="7" spans="1:14" x14ac:dyDescent="0.2">
      <c r="A7" s="6" t="s">
        <v>515</v>
      </c>
      <c r="B7" s="7"/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x14ac:dyDescent="0.2">
      <c r="A8" s="6" t="s">
        <v>516</v>
      </c>
      <c r="B8" s="7" t="s">
        <v>6</v>
      </c>
      <c r="C8" s="8" t="s">
        <v>7</v>
      </c>
      <c r="D8" s="9" t="s">
        <v>8</v>
      </c>
      <c r="E8" s="9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10" t="s">
        <v>18</v>
      </c>
    </row>
    <row r="9" spans="1:14" x14ac:dyDescent="0.2">
      <c r="A9" s="11" t="s">
        <v>47</v>
      </c>
      <c r="B9" s="12"/>
      <c r="C9" s="13"/>
      <c r="D9" s="14"/>
      <c r="E9" s="14"/>
      <c r="F9" s="13"/>
      <c r="G9" s="13"/>
      <c r="H9" s="13"/>
      <c r="I9" s="13"/>
      <c r="J9" s="13"/>
      <c r="K9" s="13"/>
      <c r="L9" s="13"/>
      <c r="M9" s="13"/>
      <c r="N9" s="15"/>
    </row>
    <row r="10" spans="1:14" x14ac:dyDescent="0.2">
      <c r="A10" s="16" t="s">
        <v>48</v>
      </c>
      <c r="B10" s="17"/>
      <c r="C10" s="18">
        <v>4</v>
      </c>
      <c r="D10" s="19">
        <v>16</v>
      </c>
      <c r="E10" s="19">
        <v>8</v>
      </c>
      <c r="F10" s="18">
        <v>8891328</v>
      </c>
      <c r="G10" s="18">
        <v>3022176</v>
      </c>
      <c r="H10" s="18">
        <v>11913504</v>
      </c>
      <c r="I10" s="18">
        <v>0</v>
      </c>
      <c r="J10" s="18">
        <v>4145899</v>
      </c>
      <c r="K10" s="18">
        <v>119135</v>
      </c>
      <c r="L10" s="18">
        <v>146380</v>
      </c>
      <c r="M10" s="18">
        <v>0</v>
      </c>
      <c r="N10" s="20">
        <v>16205783</v>
      </c>
    </row>
    <row r="11" spans="1:14" x14ac:dyDescent="0.2">
      <c r="A11" s="16" t="s">
        <v>36</v>
      </c>
      <c r="B11" s="17"/>
      <c r="C11" s="18">
        <v>0</v>
      </c>
      <c r="D11" s="19">
        <v>-0.34</v>
      </c>
      <c r="E11" s="19">
        <v>0</v>
      </c>
      <c r="F11" s="18">
        <v>-168000</v>
      </c>
      <c r="G11" s="18">
        <v>0</v>
      </c>
      <c r="H11" s="18">
        <v>-168000</v>
      </c>
      <c r="I11" s="18">
        <v>0</v>
      </c>
      <c r="J11" s="18">
        <v>-58464</v>
      </c>
      <c r="K11" s="18">
        <v>-1680</v>
      </c>
      <c r="L11" s="18">
        <v>0</v>
      </c>
      <c r="M11" s="18">
        <v>0</v>
      </c>
      <c r="N11" s="20">
        <v>-226464</v>
      </c>
    </row>
    <row r="12" spans="1:14" x14ac:dyDescent="0.2">
      <c r="A12" s="16" t="s">
        <v>37</v>
      </c>
      <c r="B12" s="17"/>
      <c r="C12" s="18">
        <v>0</v>
      </c>
      <c r="D12" s="19">
        <v>0</v>
      </c>
      <c r="E12" s="19">
        <v>0</v>
      </c>
      <c r="F12" s="18">
        <v>0</v>
      </c>
      <c r="G12" s="18">
        <v>0</v>
      </c>
      <c r="H12" s="18">
        <v>0</v>
      </c>
      <c r="I12" s="18">
        <v>168000</v>
      </c>
      <c r="J12" s="18">
        <v>56784</v>
      </c>
      <c r="K12" s="18">
        <v>0</v>
      </c>
      <c r="L12" s="18">
        <v>0</v>
      </c>
      <c r="M12" s="18">
        <v>0</v>
      </c>
      <c r="N12" s="20">
        <v>224784</v>
      </c>
    </row>
    <row r="13" spans="1:14" x14ac:dyDescent="0.2">
      <c r="A13" s="16" t="s">
        <v>20</v>
      </c>
      <c r="B13" s="17">
        <v>8</v>
      </c>
      <c r="C13" s="18">
        <v>0</v>
      </c>
      <c r="D13" s="19">
        <v>0</v>
      </c>
      <c r="E13" s="19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2372000</v>
      </c>
      <c r="N13" s="20">
        <v>2372000</v>
      </c>
    </row>
    <row r="14" spans="1:14" x14ac:dyDescent="0.2">
      <c r="A14" s="16" t="s">
        <v>21</v>
      </c>
      <c r="B14" s="17">
        <v>544</v>
      </c>
      <c r="C14" s="18">
        <v>0</v>
      </c>
      <c r="D14" s="19">
        <v>0</v>
      </c>
      <c r="E14" s="19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772029</v>
      </c>
      <c r="N14" s="20">
        <v>772029</v>
      </c>
    </row>
    <row r="15" spans="1:14" x14ac:dyDescent="0.2">
      <c r="A15" s="11" t="s">
        <v>24</v>
      </c>
      <c r="B15" s="12"/>
      <c r="C15" s="13">
        <f>SUM(C10:C14)</f>
        <v>4</v>
      </c>
      <c r="D15" s="14">
        <f>SUM(D10:D14)</f>
        <v>15.66</v>
      </c>
      <c r="E15" s="14">
        <f>SUM(E10:E14)</f>
        <v>8</v>
      </c>
      <c r="F15" s="13">
        <f>SUM(F10:F14)</f>
        <v>8723328</v>
      </c>
      <c r="G15" s="13">
        <f>SUM(G10:G14)</f>
        <v>3022176</v>
      </c>
      <c r="H15" s="13">
        <f>SUM(H10:H14)</f>
        <v>11745504</v>
      </c>
      <c r="I15" s="13">
        <f>SUM(I10:I14)</f>
        <v>168000</v>
      </c>
      <c r="J15" s="13">
        <f>SUM(J10:J14)</f>
        <v>4144219</v>
      </c>
      <c r="K15" s="13">
        <f>SUM(K10:K14)</f>
        <v>117455</v>
      </c>
      <c r="L15" s="13">
        <f>SUM(L10:L14)</f>
        <v>146380</v>
      </c>
      <c r="M15" s="13">
        <f>SUM(M10:M14)</f>
        <v>3144029</v>
      </c>
      <c r="N15" s="15">
        <f>SUM(N10:N14)</f>
        <v>19348132</v>
      </c>
    </row>
    <row r="16" spans="1:14" x14ac:dyDescent="0.2">
      <c r="A16" s="11" t="s">
        <v>25</v>
      </c>
      <c r="B16" s="12"/>
      <c r="C16" s="13"/>
      <c r="D16" s="14"/>
      <c r="E16" s="14"/>
      <c r="F16" s="13"/>
      <c r="G16" s="13"/>
      <c r="H16" s="13"/>
      <c r="I16" s="13"/>
      <c r="J16" s="13"/>
      <c r="K16" s="13"/>
      <c r="L16" s="13"/>
      <c r="M16" s="13"/>
      <c r="N16" s="15"/>
    </row>
    <row r="17" spans="1:14" x14ac:dyDescent="0.2">
      <c r="A17" s="16" t="s">
        <v>49</v>
      </c>
      <c r="B17" s="17"/>
      <c r="C17" s="18">
        <v>22</v>
      </c>
      <c r="D17" s="19">
        <v>0</v>
      </c>
      <c r="E17" s="19">
        <v>0.80979999999999996</v>
      </c>
      <c r="F17" s="18">
        <v>0</v>
      </c>
      <c r="G17" s="18">
        <v>248955</v>
      </c>
      <c r="H17" s="18">
        <v>248955</v>
      </c>
      <c r="I17" s="18">
        <v>0</v>
      </c>
      <c r="J17" s="18">
        <v>86637</v>
      </c>
      <c r="K17" s="18">
        <v>2490</v>
      </c>
      <c r="L17" s="18">
        <v>2200</v>
      </c>
      <c r="M17" s="18">
        <v>0</v>
      </c>
      <c r="N17" s="20">
        <v>337792</v>
      </c>
    </row>
    <row r="18" spans="1:14" x14ac:dyDescent="0.2">
      <c r="A18" s="11" t="s">
        <v>24</v>
      </c>
      <c r="B18" s="12"/>
      <c r="C18" s="13">
        <f>SUM(C17:C17)</f>
        <v>22</v>
      </c>
      <c r="D18" s="14">
        <f>SUM(D17:D17)</f>
        <v>0</v>
      </c>
      <c r="E18" s="14">
        <f>SUM(E17:E17)</f>
        <v>0.80979999999999996</v>
      </c>
      <c r="F18" s="13">
        <f>SUM(F17:F17)</f>
        <v>0</v>
      </c>
      <c r="G18" s="13">
        <f>SUM(G17:G17)</f>
        <v>248955</v>
      </c>
      <c r="H18" s="13">
        <f>SUM(H17:H17)</f>
        <v>248955</v>
      </c>
      <c r="I18" s="13">
        <f>SUM(I17:I17)</f>
        <v>0</v>
      </c>
      <c r="J18" s="13">
        <f>SUM(J17:J17)</f>
        <v>86637</v>
      </c>
      <c r="K18" s="13">
        <f>SUM(K17:K17)</f>
        <v>2490</v>
      </c>
      <c r="L18" s="13">
        <f>SUM(L17:L17)</f>
        <v>2200</v>
      </c>
      <c r="M18" s="13">
        <f>SUM(M17:M17)</f>
        <v>0</v>
      </c>
      <c r="N18" s="15">
        <f>SUM(N17:N17)</f>
        <v>337792</v>
      </c>
    </row>
    <row r="19" spans="1:14" x14ac:dyDescent="0.2">
      <c r="A19" s="6" t="s">
        <v>517</v>
      </c>
      <c r="B19" s="7"/>
      <c r="C19" s="8">
        <f>C15+C18</f>
        <v>26</v>
      </c>
      <c r="D19" s="9">
        <f>D15+D18</f>
        <v>15.66</v>
      </c>
      <c r="E19" s="9">
        <f>E15+E18</f>
        <v>8.8097999999999992</v>
      </c>
      <c r="F19" s="8">
        <f>F15+F18</f>
        <v>8723328</v>
      </c>
      <c r="G19" s="8">
        <f>G15+G18</f>
        <v>3271131</v>
      </c>
      <c r="H19" s="8">
        <f>H15+H18</f>
        <v>11994459</v>
      </c>
      <c r="I19" s="8">
        <f>I15+I18</f>
        <v>168000</v>
      </c>
      <c r="J19" s="8">
        <f>J15+J18</f>
        <v>4230856</v>
      </c>
      <c r="K19" s="8">
        <f>K15+K18</f>
        <v>119945</v>
      </c>
      <c r="L19" s="8">
        <f>L15+L18</f>
        <v>148580</v>
      </c>
      <c r="M19" s="8">
        <f>M15+M18</f>
        <v>3144029</v>
      </c>
      <c r="N19" s="10">
        <f>N15+N18</f>
        <v>19685924</v>
      </c>
    </row>
    <row r="20" spans="1:14" x14ac:dyDescent="0.2">
      <c r="A20" s="16"/>
      <c r="B20" s="17"/>
      <c r="C20" s="18"/>
      <c r="D20" s="19"/>
      <c r="E20" s="19"/>
      <c r="F20" s="18"/>
      <c r="G20" s="18"/>
      <c r="H20" s="18"/>
      <c r="I20" s="18"/>
      <c r="J20" s="18"/>
      <c r="K20" s="18"/>
      <c r="L20" s="18"/>
      <c r="M20" s="18"/>
      <c r="N20" s="20"/>
    </row>
    <row r="21" spans="1:14" x14ac:dyDescent="0.2">
      <c r="A21" s="6" t="s">
        <v>518</v>
      </c>
      <c r="B21" s="7"/>
      <c r="C21" s="8"/>
      <c r="D21" s="9"/>
      <c r="E21" s="9"/>
      <c r="F21" s="8"/>
      <c r="G21" s="8"/>
      <c r="H21" s="8"/>
      <c r="I21" s="8"/>
      <c r="J21" s="8"/>
      <c r="K21" s="8"/>
      <c r="L21" s="8"/>
      <c r="M21" s="8"/>
      <c r="N21" s="10"/>
    </row>
    <row r="22" spans="1:14" x14ac:dyDescent="0.2">
      <c r="A22" s="6" t="s">
        <v>519</v>
      </c>
      <c r="B22" s="7" t="s">
        <v>6</v>
      </c>
      <c r="C22" s="8" t="s">
        <v>7</v>
      </c>
      <c r="D22" s="9" t="s">
        <v>8</v>
      </c>
      <c r="E22" s="9" t="s">
        <v>9</v>
      </c>
      <c r="F22" s="8" t="s">
        <v>10</v>
      </c>
      <c r="G22" s="8" t="s">
        <v>11</v>
      </c>
      <c r="H22" s="8" t="s">
        <v>12</v>
      </c>
      <c r="I22" s="8" t="s">
        <v>13</v>
      </c>
      <c r="J22" s="8" t="s">
        <v>14</v>
      </c>
      <c r="K22" s="8" t="s">
        <v>15</v>
      </c>
      <c r="L22" s="8" t="s">
        <v>16</v>
      </c>
      <c r="M22" s="8" t="s">
        <v>17</v>
      </c>
      <c r="N22" s="10" t="s">
        <v>18</v>
      </c>
    </row>
    <row r="23" spans="1:14" x14ac:dyDescent="0.2">
      <c r="A23" s="11" t="s">
        <v>47</v>
      </c>
      <c r="B23" s="12"/>
      <c r="C23" s="13"/>
      <c r="D23" s="14"/>
      <c r="E23" s="14"/>
      <c r="F23" s="13"/>
      <c r="G23" s="13"/>
      <c r="H23" s="13"/>
      <c r="I23" s="13"/>
      <c r="J23" s="13"/>
      <c r="K23" s="13"/>
      <c r="L23" s="13"/>
      <c r="M23" s="13"/>
      <c r="N23" s="15"/>
    </row>
    <row r="24" spans="1:14" x14ac:dyDescent="0.2">
      <c r="A24" s="16" t="s">
        <v>48</v>
      </c>
      <c r="B24" s="17"/>
      <c r="C24" s="18">
        <v>6</v>
      </c>
      <c r="D24" s="19">
        <v>24</v>
      </c>
      <c r="E24" s="19">
        <v>12</v>
      </c>
      <c r="F24" s="18">
        <v>13336992</v>
      </c>
      <c r="G24" s="18">
        <v>4533264</v>
      </c>
      <c r="H24" s="18">
        <v>17870256</v>
      </c>
      <c r="I24" s="18">
        <v>0</v>
      </c>
      <c r="J24" s="18">
        <v>6218849</v>
      </c>
      <c r="K24" s="18">
        <v>178703</v>
      </c>
      <c r="L24" s="18">
        <v>219570</v>
      </c>
      <c r="M24" s="18">
        <v>0</v>
      </c>
      <c r="N24" s="20">
        <v>24308675</v>
      </c>
    </row>
    <row r="25" spans="1:14" x14ac:dyDescent="0.2">
      <c r="A25" s="16" t="s">
        <v>36</v>
      </c>
      <c r="B25" s="17"/>
      <c r="C25" s="18">
        <v>0</v>
      </c>
      <c r="D25" s="19">
        <v>-0.42</v>
      </c>
      <c r="E25" s="19">
        <v>0</v>
      </c>
      <c r="F25" s="18">
        <v>-336000</v>
      </c>
      <c r="G25" s="18">
        <v>0</v>
      </c>
      <c r="H25" s="18">
        <v>-336000</v>
      </c>
      <c r="I25" s="18">
        <v>0</v>
      </c>
      <c r="J25" s="18">
        <v>-116928</v>
      </c>
      <c r="K25" s="18">
        <v>-3360</v>
      </c>
      <c r="L25" s="18">
        <v>0</v>
      </c>
      <c r="M25" s="18">
        <v>0</v>
      </c>
      <c r="N25" s="20">
        <v>-452928</v>
      </c>
    </row>
    <row r="26" spans="1:14" x14ac:dyDescent="0.2">
      <c r="A26" s="16" t="s">
        <v>37</v>
      </c>
      <c r="B26" s="17"/>
      <c r="C26" s="18">
        <v>0</v>
      </c>
      <c r="D26" s="19">
        <v>0</v>
      </c>
      <c r="E26" s="19">
        <v>0</v>
      </c>
      <c r="F26" s="18">
        <v>0</v>
      </c>
      <c r="G26" s="18">
        <v>0</v>
      </c>
      <c r="H26" s="18">
        <v>0</v>
      </c>
      <c r="I26" s="18">
        <v>336000</v>
      </c>
      <c r="J26" s="18">
        <v>113568</v>
      </c>
      <c r="K26" s="18">
        <v>0</v>
      </c>
      <c r="L26" s="18">
        <v>0</v>
      </c>
      <c r="M26" s="18">
        <v>0</v>
      </c>
      <c r="N26" s="20">
        <v>449568</v>
      </c>
    </row>
    <row r="27" spans="1:14" x14ac:dyDescent="0.2">
      <c r="A27" s="16" t="s">
        <v>20</v>
      </c>
      <c r="B27" s="17">
        <v>8</v>
      </c>
      <c r="C27" s="18">
        <v>0</v>
      </c>
      <c r="D27" s="19">
        <v>0</v>
      </c>
      <c r="E27" s="19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3355000</v>
      </c>
      <c r="N27" s="20">
        <v>3355000</v>
      </c>
    </row>
    <row r="28" spans="1:14" x14ac:dyDescent="0.2">
      <c r="A28" s="16" t="s">
        <v>21</v>
      </c>
      <c r="B28" s="17">
        <v>544</v>
      </c>
      <c r="C28" s="18">
        <v>0</v>
      </c>
      <c r="D28" s="19">
        <v>0</v>
      </c>
      <c r="E28" s="19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1326534</v>
      </c>
      <c r="N28" s="20">
        <v>1326534</v>
      </c>
    </row>
    <row r="29" spans="1:14" x14ac:dyDescent="0.2">
      <c r="A29" s="11" t="s">
        <v>24</v>
      </c>
      <c r="B29" s="12"/>
      <c r="C29" s="13">
        <f>SUM(C24:C28)</f>
        <v>6</v>
      </c>
      <c r="D29" s="14">
        <f>SUM(D24:D28)</f>
        <v>23.58</v>
      </c>
      <c r="E29" s="14">
        <f>SUM(E24:E28)</f>
        <v>12</v>
      </c>
      <c r="F29" s="13">
        <f>SUM(F24:F28)</f>
        <v>13000992</v>
      </c>
      <c r="G29" s="13">
        <f>SUM(G24:G28)</f>
        <v>4533264</v>
      </c>
      <c r="H29" s="13">
        <f>SUM(H24:H28)</f>
        <v>17534256</v>
      </c>
      <c r="I29" s="13">
        <f>SUM(I24:I28)</f>
        <v>336000</v>
      </c>
      <c r="J29" s="13">
        <f>SUM(J24:J28)</f>
        <v>6215489</v>
      </c>
      <c r="K29" s="13">
        <f>SUM(K24:K28)</f>
        <v>175343</v>
      </c>
      <c r="L29" s="13">
        <f>SUM(L24:L28)</f>
        <v>219570</v>
      </c>
      <c r="M29" s="13">
        <f>SUM(M24:M28)</f>
        <v>4681534</v>
      </c>
      <c r="N29" s="15">
        <f>SUM(N24:N28)</f>
        <v>28986849</v>
      </c>
    </row>
    <row r="30" spans="1:14" x14ac:dyDescent="0.2">
      <c r="A30" s="11" t="s">
        <v>25</v>
      </c>
      <c r="B30" s="12"/>
      <c r="C30" s="13"/>
      <c r="D30" s="14"/>
      <c r="E30" s="14"/>
      <c r="F30" s="13"/>
      <c r="G30" s="13"/>
      <c r="H30" s="13"/>
      <c r="I30" s="13"/>
      <c r="J30" s="13"/>
      <c r="K30" s="13"/>
      <c r="L30" s="13"/>
      <c r="M30" s="13"/>
      <c r="N30" s="15"/>
    </row>
    <row r="31" spans="1:14" x14ac:dyDescent="0.2">
      <c r="A31" s="16" t="s">
        <v>49</v>
      </c>
      <c r="B31" s="17"/>
      <c r="C31" s="18">
        <v>40</v>
      </c>
      <c r="D31" s="19">
        <v>0</v>
      </c>
      <c r="E31" s="19">
        <v>1.4585999999999999</v>
      </c>
      <c r="F31" s="18">
        <v>0</v>
      </c>
      <c r="G31" s="18">
        <v>448414</v>
      </c>
      <c r="H31" s="18">
        <v>448414</v>
      </c>
      <c r="I31" s="18">
        <v>0</v>
      </c>
      <c r="J31" s="18">
        <v>156048</v>
      </c>
      <c r="K31" s="18">
        <v>4484</v>
      </c>
      <c r="L31" s="18">
        <v>4000</v>
      </c>
      <c r="M31" s="18">
        <v>0</v>
      </c>
      <c r="N31" s="20">
        <v>608462</v>
      </c>
    </row>
    <row r="32" spans="1:14" x14ac:dyDescent="0.2">
      <c r="A32" s="11" t="s">
        <v>24</v>
      </c>
      <c r="B32" s="12"/>
      <c r="C32" s="13">
        <f>SUM(C31:C31)</f>
        <v>40</v>
      </c>
      <c r="D32" s="14">
        <f>SUM(D31:D31)</f>
        <v>0</v>
      </c>
      <c r="E32" s="14">
        <f>SUM(E31:E31)</f>
        <v>1.4585999999999999</v>
      </c>
      <c r="F32" s="13">
        <f>SUM(F31:F31)</f>
        <v>0</v>
      </c>
      <c r="G32" s="13">
        <f>SUM(G31:G31)</f>
        <v>448414</v>
      </c>
      <c r="H32" s="13">
        <f>SUM(H31:H31)</f>
        <v>448414</v>
      </c>
      <c r="I32" s="13">
        <f>SUM(I31:I31)</f>
        <v>0</v>
      </c>
      <c r="J32" s="13">
        <f>SUM(J31:J31)</f>
        <v>156048</v>
      </c>
      <c r="K32" s="13">
        <f>SUM(K31:K31)</f>
        <v>4484</v>
      </c>
      <c r="L32" s="13">
        <f>SUM(L31:L31)</f>
        <v>4000</v>
      </c>
      <c r="M32" s="13">
        <f>SUM(M31:M31)</f>
        <v>0</v>
      </c>
      <c r="N32" s="15">
        <f>SUM(N31:N31)</f>
        <v>608462</v>
      </c>
    </row>
    <row r="33" spans="1:14" x14ac:dyDescent="0.2">
      <c r="A33" s="6" t="s">
        <v>520</v>
      </c>
      <c r="B33" s="7"/>
      <c r="C33" s="8">
        <f>C29+C32</f>
        <v>46</v>
      </c>
      <c r="D33" s="9">
        <f>D29+D32</f>
        <v>23.58</v>
      </c>
      <c r="E33" s="9">
        <f>E29+E32</f>
        <v>13.458600000000001</v>
      </c>
      <c r="F33" s="8">
        <f>F29+F32</f>
        <v>13000992</v>
      </c>
      <c r="G33" s="8">
        <f>G29+G32</f>
        <v>4981678</v>
      </c>
      <c r="H33" s="8">
        <f>H29+H32</f>
        <v>17982670</v>
      </c>
      <c r="I33" s="8">
        <f>I29+I32</f>
        <v>336000</v>
      </c>
      <c r="J33" s="8">
        <f>J29+J32</f>
        <v>6371537</v>
      </c>
      <c r="K33" s="8">
        <f>K29+K32</f>
        <v>179827</v>
      </c>
      <c r="L33" s="8">
        <f>L29+L32</f>
        <v>223570</v>
      </c>
      <c r="M33" s="8">
        <f>M29+M32</f>
        <v>4681534</v>
      </c>
      <c r="N33" s="10">
        <f>N29+N32</f>
        <v>29595311</v>
      </c>
    </row>
    <row r="34" spans="1:14" x14ac:dyDescent="0.2">
      <c r="A34" s="16"/>
      <c r="B34" s="17"/>
      <c r="C34" s="18"/>
      <c r="D34" s="19"/>
      <c r="E34" s="19"/>
      <c r="F34" s="18"/>
      <c r="G34" s="18"/>
      <c r="H34" s="18"/>
      <c r="I34" s="18"/>
      <c r="J34" s="18"/>
      <c r="K34" s="18"/>
      <c r="L34" s="18"/>
      <c r="M34" s="18"/>
      <c r="N34" s="20"/>
    </row>
    <row r="35" spans="1:14" x14ac:dyDescent="0.2">
      <c r="A35" s="6" t="s">
        <v>521</v>
      </c>
      <c r="B35" s="7"/>
      <c r="C35" s="8"/>
      <c r="D35" s="9"/>
      <c r="E35" s="9"/>
      <c r="F35" s="8"/>
      <c r="G35" s="8"/>
      <c r="H35" s="8"/>
      <c r="I35" s="8"/>
      <c r="J35" s="8"/>
      <c r="K35" s="8"/>
      <c r="L35" s="8"/>
      <c r="M35" s="8"/>
      <c r="N35" s="10"/>
    </row>
    <row r="36" spans="1:14" x14ac:dyDescent="0.2">
      <c r="A36" s="6" t="s">
        <v>522</v>
      </c>
      <c r="B36" s="7" t="s">
        <v>6</v>
      </c>
      <c r="C36" s="8" t="s">
        <v>7</v>
      </c>
      <c r="D36" s="9" t="s">
        <v>8</v>
      </c>
      <c r="E36" s="9" t="s">
        <v>9</v>
      </c>
      <c r="F36" s="8" t="s">
        <v>10</v>
      </c>
      <c r="G36" s="8" t="s">
        <v>11</v>
      </c>
      <c r="H36" s="8" t="s">
        <v>12</v>
      </c>
      <c r="I36" s="8" t="s">
        <v>13</v>
      </c>
      <c r="J36" s="8" t="s">
        <v>14</v>
      </c>
      <c r="K36" s="8" t="s">
        <v>15</v>
      </c>
      <c r="L36" s="8" t="s">
        <v>16</v>
      </c>
      <c r="M36" s="8" t="s">
        <v>17</v>
      </c>
      <c r="N36" s="10" t="s">
        <v>18</v>
      </c>
    </row>
    <row r="37" spans="1:14" x14ac:dyDescent="0.2">
      <c r="A37" s="11" t="s">
        <v>47</v>
      </c>
      <c r="B37" s="12"/>
      <c r="C37" s="13"/>
      <c r="D37" s="14"/>
      <c r="E37" s="14"/>
      <c r="F37" s="13"/>
      <c r="G37" s="13"/>
      <c r="H37" s="13"/>
      <c r="I37" s="13"/>
      <c r="J37" s="13"/>
      <c r="K37" s="13"/>
      <c r="L37" s="13"/>
      <c r="M37" s="13"/>
      <c r="N37" s="15"/>
    </row>
    <row r="38" spans="1:14" x14ac:dyDescent="0.2">
      <c r="A38" s="16" t="s">
        <v>48</v>
      </c>
      <c r="B38" s="17"/>
      <c r="C38" s="18">
        <v>3</v>
      </c>
      <c r="D38" s="19">
        <v>12</v>
      </c>
      <c r="E38" s="19">
        <v>6</v>
      </c>
      <c r="F38" s="18">
        <v>6668496</v>
      </c>
      <c r="G38" s="18">
        <v>2266632</v>
      </c>
      <c r="H38" s="18">
        <v>8935128</v>
      </c>
      <c r="I38" s="18">
        <v>0</v>
      </c>
      <c r="J38" s="18">
        <v>3109425</v>
      </c>
      <c r="K38" s="18">
        <v>89351</v>
      </c>
      <c r="L38" s="18">
        <v>109785</v>
      </c>
      <c r="M38" s="18">
        <v>0</v>
      </c>
      <c r="N38" s="20">
        <v>12154338</v>
      </c>
    </row>
    <row r="39" spans="1:14" x14ac:dyDescent="0.2">
      <c r="A39" s="16" t="s">
        <v>36</v>
      </c>
      <c r="B39" s="17"/>
      <c r="C39" s="18">
        <v>0</v>
      </c>
      <c r="D39" s="19">
        <v>-0.08</v>
      </c>
      <c r="E39" s="19">
        <v>0</v>
      </c>
      <c r="F39" s="18">
        <v>-42000</v>
      </c>
      <c r="G39" s="18">
        <v>0</v>
      </c>
      <c r="H39" s="18">
        <v>-42000</v>
      </c>
      <c r="I39" s="18">
        <v>0</v>
      </c>
      <c r="J39" s="18">
        <v>-14616</v>
      </c>
      <c r="K39" s="18">
        <v>-420</v>
      </c>
      <c r="L39" s="18">
        <v>0</v>
      </c>
      <c r="M39" s="18">
        <v>0</v>
      </c>
      <c r="N39" s="20">
        <v>-56616</v>
      </c>
    </row>
    <row r="40" spans="1:14" x14ac:dyDescent="0.2">
      <c r="A40" s="16" t="s">
        <v>37</v>
      </c>
      <c r="B40" s="17"/>
      <c r="C40" s="18">
        <v>0</v>
      </c>
      <c r="D40" s="19">
        <v>0</v>
      </c>
      <c r="E40" s="19">
        <v>0</v>
      </c>
      <c r="F40" s="18">
        <v>0</v>
      </c>
      <c r="G40" s="18">
        <v>0</v>
      </c>
      <c r="H40" s="18">
        <v>0</v>
      </c>
      <c r="I40" s="18">
        <v>42000</v>
      </c>
      <c r="J40" s="18">
        <v>14196</v>
      </c>
      <c r="K40" s="18">
        <v>0</v>
      </c>
      <c r="L40" s="18">
        <v>0</v>
      </c>
      <c r="M40" s="18">
        <v>0</v>
      </c>
      <c r="N40" s="20">
        <v>56196</v>
      </c>
    </row>
    <row r="41" spans="1:14" x14ac:dyDescent="0.2">
      <c r="A41" s="16" t="s">
        <v>20</v>
      </c>
      <c r="B41" s="17">
        <v>8</v>
      </c>
      <c r="C41" s="18">
        <v>0</v>
      </c>
      <c r="D41" s="19">
        <v>0</v>
      </c>
      <c r="E41" s="19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1830000</v>
      </c>
      <c r="N41" s="20">
        <v>1830000</v>
      </c>
    </row>
    <row r="42" spans="1:14" x14ac:dyDescent="0.2">
      <c r="A42" s="16" t="s">
        <v>21</v>
      </c>
      <c r="B42" s="17">
        <v>544</v>
      </c>
      <c r="C42" s="18">
        <v>0</v>
      </c>
      <c r="D42" s="19">
        <v>0</v>
      </c>
      <c r="E42" s="19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368054</v>
      </c>
      <c r="N42" s="20">
        <v>368054</v>
      </c>
    </row>
    <row r="43" spans="1:14" x14ac:dyDescent="0.2">
      <c r="A43" s="11" t="s">
        <v>24</v>
      </c>
      <c r="B43" s="12"/>
      <c r="C43" s="13">
        <f>SUM(C38:C42)</f>
        <v>3</v>
      </c>
      <c r="D43" s="14">
        <f>SUM(D38:D42)</f>
        <v>11.92</v>
      </c>
      <c r="E43" s="14">
        <f>SUM(E38:E42)</f>
        <v>6</v>
      </c>
      <c r="F43" s="13">
        <f>SUM(F38:F42)</f>
        <v>6626496</v>
      </c>
      <c r="G43" s="13">
        <f>SUM(G38:G42)</f>
        <v>2266632</v>
      </c>
      <c r="H43" s="13">
        <f>SUM(H38:H42)</f>
        <v>8893128</v>
      </c>
      <c r="I43" s="13">
        <f>SUM(I38:I42)</f>
        <v>42000</v>
      </c>
      <c r="J43" s="13">
        <f>SUM(J38:J42)</f>
        <v>3109005</v>
      </c>
      <c r="K43" s="13">
        <f>SUM(K38:K42)</f>
        <v>88931</v>
      </c>
      <c r="L43" s="13">
        <f>SUM(L38:L42)</f>
        <v>109785</v>
      </c>
      <c r="M43" s="13">
        <f>SUM(M38:M42)</f>
        <v>2198054</v>
      </c>
      <c r="N43" s="15">
        <f>SUM(N38:N42)</f>
        <v>14351972</v>
      </c>
    </row>
    <row r="44" spans="1:14" x14ac:dyDescent="0.2">
      <c r="A44" s="11" t="s">
        <v>25</v>
      </c>
      <c r="B44" s="12"/>
      <c r="C44" s="13"/>
      <c r="D44" s="14"/>
      <c r="E44" s="14"/>
      <c r="F44" s="13"/>
      <c r="G44" s="13"/>
      <c r="H44" s="13"/>
      <c r="I44" s="13"/>
      <c r="J44" s="13"/>
      <c r="K44" s="13"/>
      <c r="L44" s="13"/>
      <c r="M44" s="13"/>
      <c r="N44" s="15"/>
    </row>
    <row r="45" spans="1:14" x14ac:dyDescent="0.2">
      <c r="A45" s="16" t="s">
        <v>49</v>
      </c>
      <c r="B45" s="17"/>
      <c r="C45" s="18">
        <v>21</v>
      </c>
      <c r="D45" s="19">
        <v>0</v>
      </c>
      <c r="E45" s="19">
        <v>0.77339999999999998</v>
      </c>
      <c r="F45" s="18">
        <v>0</v>
      </c>
      <c r="G45" s="18">
        <v>237765</v>
      </c>
      <c r="H45" s="18">
        <v>237765</v>
      </c>
      <c r="I45" s="18">
        <v>0</v>
      </c>
      <c r="J45" s="18">
        <v>82743</v>
      </c>
      <c r="K45" s="18">
        <v>2378</v>
      </c>
      <c r="L45" s="18">
        <v>2100</v>
      </c>
      <c r="M45" s="18">
        <v>0</v>
      </c>
      <c r="N45" s="20">
        <v>322608</v>
      </c>
    </row>
    <row r="46" spans="1:14" x14ac:dyDescent="0.2">
      <c r="A46" s="16" t="s">
        <v>124</v>
      </c>
      <c r="B46" s="17"/>
      <c r="C46" s="18">
        <v>1</v>
      </c>
      <c r="D46" s="19">
        <v>0</v>
      </c>
      <c r="E46" s="19">
        <v>3.7699999999999997E-2</v>
      </c>
      <c r="F46" s="18">
        <v>0</v>
      </c>
      <c r="G46" s="18">
        <v>11590</v>
      </c>
      <c r="H46" s="18">
        <v>11590</v>
      </c>
      <c r="I46" s="18">
        <v>0</v>
      </c>
      <c r="J46" s="18">
        <v>4033</v>
      </c>
      <c r="K46" s="18">
        <v>116</v>
      </c>
      <c r="L46" s="18">
        <v>100</v>
      </c>
      <c r="M46" s="18">
        <v>0</v>
      </c>
      <c r="N46" s="20">
        <v>15723</v>
      </c>
    </row>
    <row r="47" spans="1:14" x14ac:dyDescent="0.2">
      <c r="A47" s="11" t="s">
        <v>24</v>
      </c>
      <c r="B47" s="12"/>
      <c r="C47" s="13">
        <f>SUM(C45:C46)</f>
        <v>22</v>
      </c>
      <c r="D47" s="14">
        <f>SUM(D45:D46)</f>
        <v>0</v>
      </c>
      <c r="E47" s="14">
        <f>SUM(E45:E46)</f>
        <v>0.81109999999999993</v>
      </c>
      <c r="F47" s="13">
        <f>SUM(F45:F46)</f>
        <v>0</v>
      </c>
      <c r="G47" s="13">
        <f>SUM(G45:G46)</f>
        <v>249355</v>
      </c>
      <c r="H47" s="13">
        <f>SUM(H45:H46)</f>
        <v>249355</v>
      </c>
      <c r="I47" s="13">
        <f>SUM(I45:I46)</f>
        <v>0</v>
      </c>
      <c r="J47" s="13">
        <f>SUM(J45:J46)</f>
        <v>86776</v>
      </c>
      <c r="K47" s="13">
        <f>SUM(K45:K46)</f>
        <v>2494</v>
      </c>
      <c r="L47" s="13">
        <f>SUM(L45:L46)</f>
        <v>2200</v>
      </c>
      <c r="M47" s="13">
        <f>SUM(M45:M46)</f>
        <v>0</v>
      </c>
      <c r="N47" s="15">
        <f>SUM(N45:N46)</f>
        <v>338331</v>
      </c>
    </row>
    <row r="48" spans="1:14" x14ac:dyDescent="0.2">
      <c r="A48" s="6" t="s">
        <v>523</v>
      </c>
      <c r="B48" s="7"/>
      <c r="C48" s="8">
        <f>C43+C47</f>
        <v>25</v>
      </c>
      <c r="D48" s="9">
        <f>D43+D47</f>
        <v>11.92</v>
      </c>
      <c r="E48" s="9">
        <f>E43+E47</f>
        <v>6.8110999999999997</v>
      </c>
      <c r="F48" s="8">
        <f>F43+F47</f>
        <v>6626496</v>
      </c>
      <c r="G48" s="8">
        <f>G43+G47</f>
        <v>2515987</v>
      </c>
      <c r="H48" s="8">
        <f>H43+H47</f>
        <v>9142483</v>
      </c>
      <c r="I48" s="8">
        <f>I43+I47</f>
        <v>42000</v>
      </c>
      <c r="J48" s="8">
        <f>J43+J47</f>
        <v>3195781</v>
      </c>
      <c r="K48" s="8">
        <f>K43+K47</f>
        <v>91425</v>
      </c>
      <c r="L48" s="8">
        <f>L43+L47</f>
        <v>111985</v>
      </c>
      <c r="M48" s="8">
        <f>M43+M47</f>
        <v>2198054</v>
      </c>
      <c r="N48" s="10">
        <f>N43+N47</f>
        <v>14690303</v>
      </c>
    </row>
    <row r="49" spans="1:14" x14ac:dyDescent="0.2">
      <c r="A49" s="16"/>
      <c r="B49" s="17"/>
      <c r="C49" s="18"/>
      <c r="D49" s="19"/>
      <c r="E49" s="19"/>
      <c r="F49" s="18"/>
      <c r="G49" s="18"/>
      <c r="H49" s="18"/>
      <c r="I49" s="18"/>
      <c r="J49" s="18"/>
      <c r="K49" s="18"/>
      <c r="L49" s="18"/>
      <c r="M49" s="18"/>
      <c r="N49" s="20"/>
    </row>
    <row r="50" spans="1:14" x14ac:dyDescent="0.2">
      <c r="A50" s="6" t="s">
        <v>524</v>
      </c>
      <c r="B50" s="7"/>
      <c r="C50" s="8"/>
      <c r="D50" s="9"/>
      <c r="E50" s="9"/>
      <c r="F50" s="8"/>
      <c r="G50" s="8"/>
      <c r="H50" s="8"/>
      <c r="I50" s="8"/>
      <c r="J50" s="8"/>
      <c r="K50" s="8"/>
      <c r="L50" s="8"/>
      <c r="M50" s="8"/>
      <c r="N50" s="10"/>
    </row>
    <row r="51" spans="1:14" x14ac:dyDescent="0.2">
      <c r="A51" s="6" t="s">
        <v>525</v>
      </c>
      <c r="B51" s="7" t="s">
        <v>6</v>
      </c>
      <c r="C51" s="8" t="s">
        <v>7</v>
      </c>
      <c r="D51" s="9" t="s">
        <v>8</v>
      </c>
      <c r="E51" s="9" t="s">
        <v>9</v>
      </c>
      <c r="F51" s="8" t="s">
        <v>10</v>
      </c>
      <c r="G51" s="8" t="s">
        <v>11</v>
      </c>
      <c r="H51" s="8" t="s">
        <v>12</v>
      </c>
      <c r="I51" s="8" t="s">
        <v>13</v>
      </c>
      <c r="J51" s="8" t="s">
        <v>14</v>
      </c>
      <c r="K51" s="8" t="s">
        <v>15</v>
      </c>
      <c r="L51" s="8" t="s">
        <v>16</v>
      </c>
      <c r="M51" s="8" t="s">
        <v>17</v>
      </c>
      <c r="N51" s="10" t="s">
        <v>18</v>
      </c>
    </row>
    <row r="52" spans="1:14" x14ac:dyDescent="0.2">
      <c r="A52" s="11" t="s">
        <v>19</v>
      </c>
      <c r="B52" s="12"/>
      <c r="C52" s="13"/>
      <c r="D52" s="14"/>
      <c r="E52" s="14"/>
      <c r="F52" s="13"/>
      <c r="G52" s="13"/>
      <c r="H52" s="13"/>
      <c r="I52" s="13"/>
      <c r="J52" s="13"/>
      <c r="K52" s="13"/>
      <c r="L52" s="13"/>
      <c r="M52" s="13"/>
      <c r="N52" s="15"/>
    </row>
    <row r="53" spans="1:14" x14ac:dyDescent="0.2">
      <c r="A53" s="16" t="s">
        <v>22</v>
      </c>
      <c r="B53" s="17"/>
      <c r="C53" s="18">
        <v>0</v>
      </c>
      <c r="D53" s="19">
        <v>6.7</v>
      </c>
      <c r="E53" s="19">
        <v>1.161</v>
      </c>
      <c r="F53" s="18">
        <v>3339515</v>
      </c>
      <c r="G53" s="18">
        <v>275729</v>
      </c>
      <c r="H53" s="18">
        <v>3615244</v>
      </c>
      <c r="I53" s="18">
        <v>0</v>
      </c>
      <c r="J53" s="18">
        <v>1258106</v>
      </c>
      <c r="K53" s="18">
        <v>36153</v>
      </c>
      <c r="L53" s="18">
        <v>11880</v>
      </c>
      <c r="M53" s="18">
        <v>0</v>
      </c>
      <c r="N53" s="20">
        <v>4885230</v>
      </c>
    </row>
    <row r="54" spans="1:14" x14ac:dyDescent="0.2">
      <c r="A54" s="16" t="s">
        <v>31</v>
      </c>
      <c r="B54" s="17"/>
      <c r="C54" s="18">
        <v>0</v>
      </c>
      <c r="D54" s="19">
        <v>0</v>
      </c>
      <c r="E54" s="19">
        <v>0</v>
      </c>
      <c r="F54" s="18">
        <v>24000</v>
      </c>
      <c r="G54" s="18">
        <v>0</v>
      </c>
      <c r="H54" s="18">
        <v>24000</v>
      </c>
      <c r="I54" s="18">
        <v>0</v>
      </c>
      <c r="J54" s="18">
        <v>8352</v>
      </c>
      <c r="K54" s="18">
        <v>240</v>
      </c>
      <c r="L54" s="18">
        <v>4500</v>
      </c>
      <c r="M54" s="18">
        <v>0</v>
      </c>
      <c r="N54" s="20">
        <v>36852</v>
      </c>
    </row>
    <row r="55" spans="1:14" x14ac:dyDescent="0.2">
      <c r="A55" s="11" t="s">
        <v>24</v>
      </c>
      <c r="B55" s="12"/>
      <c r="C55" s="13">
        <f>SUM(C53:C54)</f>
        <v>0</v>
      </c>
      <c r="D55" s="14">
        <f>SUM(D53:D54)</f>
        <v>6.7</v>
      </c>
      <c r="E55" s="14">
        <f>SUM(E53:E54)</f>
        <v>1.161</v>
      </c>
      <c r="F55" s="13">
        <f>SUM(F53:F54)</f>
        <v>3363515</v>
      </c>
      <c r="G55" s="13">
        <f>SUM(G53:G54)</f>
        <v>275729</v>
      </c>
      <c r="H55" s="13">
        <f>SUM(H53:H54)</f>
        <v>3639244</v>
      </c>
      <c r="I55" s="13">
        <f>SUM(I53:I54)</f>
        <v>0</v>
      </c>
      <c r="J55" s="13">
        <f>SUM(J53:J54)</f>
        <v>1266458</v>
      </c>
      <c r="K55" s="13">
        <f>SUM(K53:K54)</f>
        <v>36393</v>
      </c>
      <c r="L55" s="13">
        <f>SUM(L53:L54)</f>
        <v>16380</v>
      </c>
      <c r="M55" s="13">
        <f>SUM(M53:M54)</f>
        <v>0</v>
      </c>
      <c r="N55" s="15">
        <f>SUM(N53:N54)</f>
        <v>4922082</v>
      </c>
    </row>
    <row r="56" spans="1:14" x14ac:dyDescent="0.2">
      <c r="A56" s="11" t="s">
        <v>47</v>
      </c>
      <c r="B56" s="12"/>
      <c r="C56" s="13"/>
      <c r="D56" s="14"/>
      <c r="E56" s="14"/>
      <c r="F56" s="13"/>
      <c r="G56" s="13"/>
      <c r="H56" s="13"/>
      <c r="I56" s="13"/>
      <c r="J56" s="13"/>
      <c r="K56" s="13"/>
      <c r="L56" s="13"/>
      <c r="M56" s="13"/>
      <c r="N56" s="15"/>
    </row>
    <row r="57" spans="1:14" x14ac:dyDescent="0.2">
      <c r="A57" s="16" t="s">
        <v>48</v>
      </c>
      <c r="B57" s="17"/>
      <c r="C57" s="18">
        <v>4</v>
      </c>
      <c r="D57" s="19">
        <v>16</v>
      </c>
      <c r="E57" s="19">
        <v>8</v>
      </c>
      <c r="F57" s="18">
        <v>8891328</v>
      </c>
      <c r="G57" s="18">
        <v>3022176</v>
      </c>
      <c r="H57" s="18">
        <v>11913504</v>
      </c>
      <c r="I57" s="18">
        <v>0</v>
      </c>
      <c r="J57" s="18">
        <v>4145899</v>
      </c>
      <c r="K57" s="18">
        <v>119135</v>
      </c>
      <c r="L57" s="18">
        <v>146380</v>
      </c>
      <c r="M57" s="18">
        <v>0</v>
      </c>
      <c r="N57" s="20">
        <v>16205783</v>
      </c>
    </row>
    <row r="58" spans="1:14" x14ac:dyDescent="0.2">
      <c r="A58" s="16" t="s">
        <v>36</v>
      </c>
      <c r="B58" s="17"/>
      <c r="C58" s="18">
        <v>0</v>
      </c>
      <c r="D58" s="19">
        <v>0</v>
      </c>
      <c r="E58" s="19">
        <v>0</v>
      </c>
      <c r="F58" s="18">
        <v>-84000</v>
      </c>
      <c r="G58" s="18">
        <v>0</v>
      </c>
      <c r="H58" s="18">
        <v>-84000</v>
      </c>
      <c r="I58" s="18">
        <v>0</v>
      </c>
      <c r="J58" s="18">
        <v>-29232</v>
      </c>
      <c r="K58" s="18">
        <v>-840</v>
      </c>
      <c r="L58" s="18">
        <v>0</v>
      </c>
      <c r="M58" s="18">
        <v>0</v>
      </c>
      <c r="N58" s="20">
        <v>-113232</v>
      </c>
    </row>
    <row r="59" spans="1:14" x14ac:dyDescent="0.2">
      <c r="A59" s="16" t="s">
        <v>37</v>
      </c>
      <c r="B59" s="17"/>
      <c r="C59" s="18">
        <v>0</v>
      </c>
      <c r="D59" s="19">
        <v>0</v>
      </c>
      <c r="E59" s="19">
        <v>0</v>
      </c>
      <c r="F59" s="18">
        <v>0</v>
      </c>
      <c r="G59" s="18">
        <v>0</v>
      </c>
      <c r="H59" s="18">
        <v>0</v>
      </c>
      <c r="I59" s="18">
        <v>84000</v>
      </c>
      <c r="J59" s="18">
        <v>28392</v>
      </c>
      <c r="K59" s="18">
        <v>0</v>
      </c>
      <c r="L59" s="18">
        <v>0</v>
      </c>
      <c r="M59" s="18">
        <v>0</v>
      </c>
      <c r="N59" s="20">
        <v>112392</v>
      </c>
    </row>
    <row r="60" spans="1:14" x14ac:dyDescent="0.2">
      <c r="A60" s="16" t="s">
        <v>20</v>
      </c>
      <c r="B60" s="17">
        <v>8</v>
      </c>
      <c r="C60" s="18">
        <v>0</v>
      </c>
      <c r="D60" s="19">
        <v>0</v>
      </c>
      <c r="E60" s="19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2415000</v>
      </c>
      <c r="N60" s="20">
        <v>2415000</v>
      </c>
    </row>
    <row r="61" spans="1:14" x14ac:dyDescent="0.2">
      <c r="A61" s="16" t="s">
        <v>21</v>
      </c>
      <c r="B61" s="17">
        <v>544</v>
      </c>
      <c r="C61" s="18">
        <v>0</v>
      </c>
      <c r="D61" s="19">
        <v>0</v>
      </c>
      <c r="E61" s="19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655464</v>
      </c>
      <c r="N61" s="20">
        <v>655464</v>
      </c>
    </row>
    <row r="62" spans="1:14" x14ac:dyDescent="0.2">
      <c r="A62" s="16" t="s">
        <v>23</v>
      </c>
      <c r="B62" s="17"/>
      <c r="C62" s="18">
        <v>0</v>
      </c>
      <c r="D62" s="19">
        <v>0</v>
      </c>
      <c r="E62" s="19">
        <v>0.6</v>
      </c>
      <c r="F62" s="18">
        <v>0</v>
      </c>
      <c r="G62" s="18">
        <v>218513</v>
      </c>
      <c r="H62" s="18">
        <v>218513</v>
      </c>
      <c r="I62" s="18">
        <v>0</v>
      </c>
      <c r="J62" s="18">
        <v>76042</v>
      </c>
      <c r="K62" s="18">
        <v>2185</v>
      </c>
      <c r="L62" s="18">
        <v>0</v>
      </c>
      <c r="M62" s="18">
        <v>0</v>
      </c>
      <c r="N62" s="20">
        <v>294555</v>
      </c>
    </row>
    <row r="63" spans="1:14" x14ac:dyDescent="0.2">
      <c r="A63" s="11" t="s">
        <v>24</v>
      </c>
      <c r="B63" s="12"/>
      <c r="C63" s="13">
        <f>SUM(C57:C62)</f>
        <v>4</v>
      </c>
      <c r="D63" s="14">
        <f>SUM(D57:D62)</f>
        <v>16</v>
      </c>
      <c r="E63" s="14">
        <f>SUM(E57:E62)</f>
        <v>8.6</v>
      </c>
      <c r="F63" s="13">
        <f>SUM(F57:F62)</f>
        <v>8807328</v>
      </c>
      <c r="G63" s="13">
        <f>SUM(G57:G62)</f>
        <v>3240689</v>
      </c>
      <c r="H63" s="13">
        <f>SUM(H57:H62)</f>
        <v>12048017</v>
      </c>
      <c r="I63" s="13">
        <f>SUM(I57:I62)</f>
        <v>84000</v>
      </c>
      <c r="J63" s="13">
        <f>SUM(J57:J62)</f>
        <v>4221101</v>
      </c>
      <c r="K63" s="13">
        <f>SUM(K57:K62)</f>
        <v>120480</v>
      </c>
      <c r="L63" s="13">
        <f>SUM(L57:L62)</f>
        <v>146380</v>
      </c>
      <c r="M63" s="13">
        <f>SUM(M57:M62)</f>
        <v>3070464</v>
      </c>
      <c r="N63" s="15">
        <f>SUM(N57:N62)</f>
        <v>19569962</v>
      </c>
    </row>
    <row r="64" spans="1:14" x14ac:dyDescent="0.2">
      <c r="A64" s="11" t="s">
        <v>25</v>
      </c>
      <c r="B64" s="12"/>
      <c r="C64" s="13"/>
      <c r="D64" s="14"/>
      <c r="E64" s="14"/>
      <c r="F64" s="13"/>
      <c r="G64" s="13"/>
      <c r="H64" s="13"/>
      <c r="I64" s="13"/>
      <c r="J64" s="13"/>
      <c r="K64" s="13"/>
      <c r="L64" s="13"/>
      <c r="M64" s="13"/>
      <c r="N64" s="15"/>
    </row>
    <row r="65" spans="1:14" x14ac:dyDescent="0.2">
      <c r="A65" s="16" t="s">
        <v>49</v>
      </c>
      <c r="B65" s="17"/>
      <c r="C65" s="18">
        <v>21</v>
      </c>
      <c r="D65" s="19">
        <v>0</v>
      </c>
      <c r="E65" s="19">
        <v>0.77339999999999998</v>
      </c>
      <c r="F65" s="18">
        <v>0</v>
      </c>
      <c r="G65" s="18">
        <v>237765</v>
      </c>
      <c r="H65" s="18">
        <v>237765</v>
      </c>
      <c r="I65" s="18">
        <v>0</v>
      </c>
      <c r="J65" s="18">
        <v>82743</v>
      </c>
      <c r="K65" s="18">
        <v>2378</v>
      </c>
      <c r="L65" s="18">
        <v>2100</v>
      </c>
      <c r="M65" s="18">
        <v>0</v>
      </c>
      <c r="N65" s="20">
        <v>322608</v>
      </c>
    </row>
    <row r="66" spans="1:14" x14ac:dyDescent="0.2">
      <c r="A66" s="16" t="s">
        <v>145</v>
      </c>
      <c r="B66" s="17"/>
      <c r="C66" s="18">
        <v>12</v>
      </c>
      <c r="D66" s="19">
        <v>0</v>
      </c>
      <c r="E66" s="19">
        <v>0.18329999999999999</v>
      </c>
      <c r="F66" s="18">
        <v>0</v>
      </c>
      <c r="G66" s="18">
        <v>56352</v>
      </c>
      <c r="H66" s="18">
        <v>56352</v>
      </c>
      <c r="I66" s="18">
        <v>0</v>
      </c>
      <c r="J66" s="18">
        <v>19611</v>
      </c>
      <c r="K66" s="18">
        <v>564</v>
      </c>
      <c r="L66" s="18">
        <v>300</v>
      </c>
      <c r="M66" s="18">
        <v>0</v>
      </c>
      <c r="N66" s="20">
        <v>76263</v>
      </c>
    </row>
    <row r="67" spans="1:14" x14ac:dyDescent="0.2">
      <c r="A67" s="11" t="s">
        <v>24</v>
      </c>
      <c r="B67" s="12"/>
      <c r="C67" s="13">
        <f>SUM(C65:C66)</f>
        <v>33</v>
      </c>
      <c r="D67" s="14">
        <f>SUM(D65:D66)</f>
        <v>0</v>
      </c>
      <c r="E67" s="14">
        <f>SUM(E65:E66)</f>
        <v>0.95669999999999999</v>
      </c>
      <c r="F67" s="13">
        <f>SUM(F65:F66)</f>
        <v>0</v>
      </c>
      <c r="G67" s="13">
        <f>SUM(G65:G66)</f>
        <v>294117</v>
      </c>
      <c r="H67" s="13">
        <f>SUM(H65:H66)</f>
        <v>294117</v>
      </c>
      <c r="I67" s="13">
        <f>SUM(I65:I66)</f>
        <v>0</v>
      </c>
      <c r="J67" s="13">
        <f>SUM(J65:J66)</f>
        <v>102354</v>
      </c>
      <c r="K67" s="13">
        <f>SUM(K65:K66)</f>
        <v>2942</v>
      </c>
      <c r="L67" s="13">
        <f>SUM(L65:L66)</f>
        <v>2400</v>
      </c>
      <c r="M67" s="13">
        <f>SUM(M65:M66)</f>
        <v>0</v>
      </c>
      <c r="N67" s="15">
        <f>SUM(N65:N66)</f>
        <v>398871</v>
      </c>
    </row>
    <row r="68" spans="1:14" x14ac:dyDescent="0.2">
      <c r="A68" s="11" t="s">
        <v>68</v>
      </c>
      <c r="B68" s="12"/>
      <c r="C68" s="13"/>
      <c r="D68" s="14"/>
      <c r="E68" s="14"/>
      <c r="F68" s="13"/>
      <c r="G68" s="13"/>
      <c r="H68" s="13"/>
      <c r="I68" s="13"/>
      <c r="J68" s="13"/>
      <c r="K68" s="13"/>
      <c r="L68" s="13"/>
      <c r="M68" s="13"/>
      <c r="N68" s="15"/>
    </row>
    <row r="69" spans="1:14" x14ac:dyDescent="0.2">
      <c r="A69" s="16" t="s">
        <v>69</v>
      </c>
      <c r="B69" s="17"/>
      <c r="C69" s="18">
        <v>229</v>
      </c>
      <c r="D69" s="19">
        <v>2.8624999999999998</v>
      </c>
      <c r="E69" s="19">
        <v>0.25729999999999997</v>
      </c>
      <c r="F69" s="18">
        <v>1744774</v>
      </c>
      <c r="G69" s="18">
        <v>95892</v>
      </c>
      <c r="H69" s="18">
        <v>1840666</v>
      </c>
      <c r="I69" s="18">
        <v>0</v>
      </c>
      <c r="J69" s="18">
        <v>640552</v>
      </c>
      <c r="K69" s="18">
        <v>18407</v>
      </c>
      <c r="L69" s="18">
        <v>6870</v>
      </c>
      <c r="M69" s="18">
        <v>0</v>
      </c>
      <c r="N69" s="20">
        <v>2488088</v>
      </c>
    </row>
    <row r="70" spans="1:14" x14ac:dyDescent="0.2">
      <c r="A70" s="11" t="s">
        <v>24</v>
      </c>
      <c r="B70" s="12"/>
      <c r="C70" s="13">
        <f>SUM(C69:C69)</f>
        <v>229</v>
      </c>
      <c r="D70" s="14">
        <f>SUM(D69:D69)</f>
        <v>2.8624999999999998</v>
      </c>
      <c r="E70" s="14">
        <f>SUM(E69:E69)</f>
        <v>0.25729999999999997</v>
      </c>
      <c r="F70" s="13">
        <f>SUM(F69:F69)</f>
        <v>1744774</v>
      </c>
      <c r="G70" s="13">
        <f>SUM(G69:G69)</f>
        <v>95892</v>
      </c>
      <c r="H70" s="13">
        <f>SUM(H69:H69)</f>
        <v>1840666</v>
      </c>
      <c r="I70" s="13">
        <f>SUM(I69:I69)</f>
        <v>0</v>
      </c>
      <c r="J70" s="13">
        <f>SUM(J69:J69)</f>
        <v>640552</v>
      </c>
      <c r="K70" s="13">
        <f>SUM(K69:K69)</f>
        <v>18407</v>
      </c>
      <c r="L70" s="13">
        <f>SUM(L69:L69)</f>
        <v>6870</v>
      </c>
      <c r="M70" s="13">
        <f>SUM(M69:M69)</f>
        <v>0</v>
      </c>
      <c r="N70" s="15">
        <f>SUM(N69:N69)</f>
        <v>2488088</v>
      </c>
    </row>
    <row r="71" spans="1:14" x14ac:dyDescent="0.2">
      <c r="A71" s="6" t="s">
        <v>526</v>
      </c>
      <c r="B71" s="7"/>
      <c r="C71" s="8">
        <f>C55+C63+C67+C70</f>
        <v>266</v>
      </c>
      <c r="D71" s="9">
        <f>D55+D63+D67+D70</f>
        <v>25.5625</v>
      </c>
      <c r="E71" s="9">
        <f>E55+E63+E67+E70</f>
        <v>10.975</v>
      </c>
      <c r="F71" s="8">
        <f>F55+F63+F67+F70</f>
        <v>13915617</v>
      </c>
      <c r="G71" s="8">
        <f>G55+G63+G67+G70</f>
        <v>3906427</v>
      </c>
      <c r="H71" s="8">
        <f>H55+H63+H67+H70</f>
        <v>17822044</v>
      </c>
      <c r="I71" s="8">
        <f>I55+I63+I67+I70</f>
        <v>84000</v>
      </c>
      <c r="J71" s="8">
        <f>J55+J63+J67+J70</f>
        <v>6230465</v>
      </c>
      <c r="K71" s="8">
        <f>K55+K63+K67+K70</f>
        <v>178222</v>
      </c>
      <c r="L71" s="8">
        <f>L55+L63+L67+L70</f>
        <v>172030</v>
      </c>
      <c r="M71" s="8">
        <f>M55+M63+M67+M70</f>
        <v>3070464</v>
      </c>
      <c r="N71" s="10">
        <f>N55+N63+N67+N70</f>
        <v>27379003</v>
      </c>
    </row>
    <row r="72" spans="1:14" x14ac:dyDescent="0.2">
      <c r="A72" s="16"/>
      <c r="B72" s="17"/>
      <c r="C72" s="18"/>
      <c r="D72" s="19"/>
      <c r="E72" s="19"/>
      <c r="F72" s="18"/>
      <c r="G72" s="18"/>
      <c r="H72" s="18"/>
      <c r="I72" s="18"/>
      <c r="J72" s="18"/>
      <c r="K72" s="18"/>
      <c r="L72" s="18"/>
      <c r="M72" s="18"/>
      <c r="N72" s="20"/>
    </row>
    <row r="73" spans="1:14" x14ac:dyDescent="0.2">
      <c r="A73" s="6" t="s">
        <v>527</v>
      </c>
      <c r="B73" s="7"/>
      <c r="C73" s="8"/>
      <c r="D73" s="9"/>
      <c r="E73" s="9"/>
      <c r="F73" s="8"/>
      <c r="G73" s="8"/>
      <c r="H73" s="8"/>
      <c r="I73" s="8"/>
      <c r="J73" s="8"/>
      <c r="K73" s="8"/>
      <c r="L73" s="8"/>
      <c r="M73" s="8"/>
      <c r="N73" s="10"/>
    </row>
    <row r="74" spans="1:14" x14ac:dyDescent="0.2">
      <c r="A74" s="6" t="s">
        <v>528</v>
      </c>
      <c r="B74" s="7" t="s">
        <v>6</v>
      </c>
      <c r="C74" s="8" t="s">
        <v>7</v>
      </c>
      <c r="D74" s="9" t="s">
        <v>8</v>
      </c>
      <c r="E74" s="9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10" t="s">
        <v>18</v>
      </c>
    </row>
    <row r="75" spans="1:14" x14ac:dyDescent="0.2">
      <c r="A75" s="11" t="s">
        <v>529</v>
      </c>
      <c r="B75" s="12"/>
      <c r="C75" s="13"/>
      <c r="D75" s="14"/>
      <c r="E75" s="14"/>
      <c r="F75" s="13"/>
      <c r="G75" s="13"/>
      <c r="H75" s="13"/>
      <c r="I75" s="13"/>
      <c r="J75" s="13"/>
      <c r="K75" s="13"/>
      <c r="L75" s="13"/>
      <c r="M75" s="13"/>
      <c r="N75" s="15"/>
    </row>
    <row r="76" spans="1:14" x14ac:dyDescent="0.2">
      <c r="A76" s="16" t="s">
        <v>22</v>
      </c>
      <c r="B76" s="17"/>
      <c r="C76" s="18">
        <v>0</v>
      </c>
      <c r="D76" s="19">
        <v>1.7866</v>
      </c>
      <c r="E76" s="19">
        <v>0.33229999999999998</v>
      </c>
      <c r="F76" s="18">
        <v>860434</v>
      </c>
      <c r="G76" s="18">
        <v>78920</v>
      </c>
      <c r="H76" s="18">
        <v>939354</v>
      </c>
      <c r="I76" s="18">
        <v>0</v>
      </c>
      <c r="J76" s="18">
        <v>326896</v>
      </c>
      <c r="K76" s="18">
        <v>9394</v>
      </c>
      <c r="L76" s="18">
        <v>4800</v>
      </c>
      <c r="M76" s="18">
        <v>0</v>
      </c>
      <c r="N76" s="20">
        <v>1271050</v>
      </c>
    </row>
    <row r="77" spans="1:14" x14ac:dyDescent="0.2">
      <c r="A77" s="11" t="s">
        <v>24</v>
      </c>
      <c r="B77" s="12"/>
      <c r="C77" s="13">
        <f>SUM(C76:C76)</f>
        <v>0</v>
      </c>
      <c r="D77" s="14">
        <f>SUM(D76:D76)</f>
        <v>1.7866</v>
      </c>
      <c r="E77" s="14">
        <f>SUM(E76:E76)</f>
        <v>0.33229999999999998</v>
      </c>
      <c r="F77" s="13">
        <f>SUM(F76:F76)</f>
        <v>860434</v>
      </c>
      <c r="G77" s="13">
        <f>SUM(G76:G76)</f>
        <v>78920</v>
      </c>
      <c r="H77" s="13">
        <f>SUM(H76:H76)</f>
        <v>939354</v>
      </c>
      <c r="I77" s="13">
        <f>SUM(I76:I76)</f>
        <v>0</v>
      </c>
      <c r="J77" s="13">
        <f>SUM(J76:J76)</f>
        <v>326896</v>
      </c>
      <c r="K77" s="13">
        <f>SUM(K76:K76)</f>
        <v>9394</v>
      </c>
      <c r="L77" s="13">
        <f>SUM(L76:L76)</f>
        <v>4800</v>
      </c>
      <c r="M77" s="13">
        <f>SUM(M76:M76)</f>
        <v>0</v>
      </c>
      <c r="N77" s="15">
        <f>SUM(N76:N76)</f>
        <v>1271050</v>
      </c>
    </row>
    <row r="78" spans="1:14" x14ac:dyDescent="0.2">
      <c r="A78" s="11" t="s">
        <v>47</v>
      </c>
      <c r="B78" s="12"/>
      <c r="C78" s="13"/>
      <c r="D78" s="14"/>
      <c r="E78" s="14"/>
      <c r="F78" s="13"/>
      <c r="G78" s="13"/>
      <c r="H78" s="13"/>
      <c r="I78" s="13"/>
      <c r="J78" s="13"/>
      <c r="K78" s="13"/>
      <c r="L78" s="13"/>
      <c r="M78" s="13"/>
      <c r="N78" s="15"/>
    </row>
    <row r="79" spans="1:14" x14ac:dyDescent="0.2">
      <c r="A79" s="16" t="s">
        <v>48</v>
      </c>
      <c r="B79" s="17"/>
      <c r="C79" s="18">
        <v>6</v>
      </c>
      <c r="D79" s="19">
        <v>24</v>
      </c>
      <c r="E79" s="19">
        <v>12</v>
      </c>
      <c r="F79" s="18">
        <v>13336992</v>
      </c>
      <c r="G79" s="18">
        <v>4533264</v>
      </c>
      <c r="H79" s="18">
        <v>17870256</v>
      </c>
      <c r="I79" s="18">
        <v>0</v>
      </c>
      <c r="J79" s="18">
        <v>6218849</v>
      </c>
      <c r="K79" s="18">
        <v>178703</v>
      </c>
      <c r="L79" s="18">
        <v>219570</v>
      </c>
      <c r="M79" s="18">
        <v>0</v>
      </c>
      <c r="N79" s="20">
        <v>24308675</v>
      </c>
    </row>
    <row r="80" spans="1:14" x14ac:dyDescent="0.2">
      <c r="A80" s="16" t="s">
        <v>36</v>
      </c>
      <c r="B80" s="17"/>
      <c r="C80" s="18">
        <v>0</v>
      </c>
      <c r="D80" s="19">
        <v>-0.08</v>
      </c>
      <c r="E80" s="19">
        <v>0</v>
      </c>
      <c r="F80" s="18">
        <v>-42000</v>
      </c>
      <c r="G80" s="18">
        <v>0</v>
      </c>
      <c r="H80" s="18">
        <v>-42000</v>
      </c>
      <c r="I80" s="18">
        <v>0</v>
      </c>
      <c r="J80" s="18">
        <v>-14616</v>
      </c>
      <c r="K80" s="18">
        <v>-420</v>
      </c>
      <c r="L80" s="18">
        <v>0</v>
      </c>
      <c r="M80" s="18">
        <v>0</v>
      </c>
      <c r="N80" s="20">
        <v>-56616</v>
      </c>
    </row>
    <row r="81" spans="1:14" x14ac:dyDescent="0.2">
      <c r="A81" s="16" t="s">
        <v>37</v>
      </c>
      <c r="B81" s="17"/>
      <c r="C81" s="18">
        <v>0</v>
      </c>
      <c r="D81" s="19">
        <v>0</v>
      </c>
      <c r="E81" s="19">
        <v>0</v>
      </c>
      <c r="F81" s="18">
        <v>0</v>
      </c>
      <c r="G81" s="18">
        <v>0</v>
      </c>
      <c r="H81" s="18">
        <v>0</v>
      </c>
      <c r="I81" s="18">
        <v>42000</v>
      </c>
      <c r="J81" s="18">
        <v>14196</v>
      </c>
      <c r="K81" s="18">
        <v>0</v>
      </c>
      <c r="L81" s="18">
        <v>0</v>
      </c>
      <c r="M81" s="18">
        <v>0</v>
      </c>
      <c r="N81" s="20">
        <v>56196</v>
      </c>
    </row>
    <row r="82" spans="1:14" x14ac:dyDescent="0.2">
      <c r="A82" s="16" t="s">
        <v>20</v>
      </c>
      <c r="B82" s="17">
        <v>8</v>
      </c>
      <c r="C82" s="18">
        <v>0</v>
      </c>
      <c r="D82" s="19">
        <v>0</v>
      </c>
      <c r="E82" s="19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3797000</v>
      </c>
      <c r="N82" s="20">
        <v>3797000</v>
      </c>
    </row>
    <row r="83" spans="1:14" x14ac:dyDescent="0.2">
      <c r="A83" s="16" t="s">
        <v>21</v>
      </c>
      <c r="B83" s="17">
        <v>544</v>
      </c>
      <c r="C83" s="18">
        <v>0</v>
      </c>
      <c r="D83" s="19">
        <v>0</v>
      </c>
      <c r="E83" s="19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1993583</v>
      </c>
      <c r="N83" s="20">
        <v>1993583</v>
      </c>
    </row>
    <row r="84" spans="1:14" x14ac:dyDescent="0.2">
      <c r="A84" s="16" t="s">
        <v>23</v>
      </c>
      <c r="B84" s="17"/>
      <c r="C84" s="18">
        <v>0</v>
      </c>
      <c r="D84" s="19">
        <v>0</v>
      </c>
      <c r="E84" s="19">
        <v>0.2</v>
      </c>
      <c r="F84" s="18">
        <v>0</v>
      </c>
      <c r="G84" s="18">
        <v>72838</v>
      </c>
      <c r="H84" s="18">
        <v>72838</v>
      </c>
      <c r="I84" s="18">
        <v>0</v>
      </c>
      <c r="J84" s="18">
        <v>25347</v>
      </c>
      <c r="K84" s="18">
        <v>728</v>
      </c>
      <c r="L84" s="18">
        <v>0</v>
      </c>
      <c r="M84" s="18">
        <v>0</v>
      </c>
      <c r="N84" s="20">
        <v>98185</v>
      </c>
    </row>
    <row r="85" spans="1:14" x14ac:dyDescent="0.2">
      <c r="A85" s="11" t="s">
        <v>24</v>
      </c>
      <c r="B85" s="12"/>
      <c r="C85" s="13">
        <f>SUM(C79:C84)</f>
        <v>6</v>
      </c>
      <c r="D85" s="14">
        <f>SUM(D79:D84)</f>
        <v>23.92</v>
      </c>
      <c r="E85" s="14">
        <f>SUM(E79:E84)</f>
        <v>12.2</v>
      </c>
      <c r="F85" s="13">
        <f>SUM(F79:F84)</f>
        <v>13294992</v>
      </c>
      <c r="G85" s="13">
        <f>SUM(G79:G84)</f>
        <v>4606102</v>
      </c>
      <c r="H85" s="13">
        <f>SUM(H79:H84)</f>
        <v>17901094</v>
      </c>
      <c r="I85" s="13">
        <f>SUM(I79:I84)</f>
        <v>42000</v>
      </c>
      <c r="J85" s="13">
        <f>SUM(J79:J84)</f>
        <v>6243776</v>
      </c>
      <c r="K85" s="13">
        <f>SUM(K79:K84)</f>
        <v>179011</v>
      </c>
      <c r="L85" s="13">
        <f>SUM(L79:L84)</f>
        <v>219570</v>
      </c>
      <c r="M85" s="13">
        <f>SUM(M79:M84)</f>
        <v>5790583</v>
      </c>
      <c r="N85" s="15">
        <f>SUM(N79:N84)</f>
        <v>30197023</v>
      </c>
    </row>
    <row r="86" spans="1:14" x14ac:dyDescent="0.2">
      <c r="A86" s="11" t="s">
        <v>25</v>
      </c>
      <c r="B86" s="12"/>
      <c r="C86" s="13"/>
      <c r="D86" s="14"/>
      <c r="E86" s="14"/>
      <c r="F86" s="13"/>
      <c r="G86" s="13"/>
      <c r="H86" s="13"/>
      <c r="I86" s="13"/>
      <c r="J86" s="13"/>
      <c r="K86" s="13"/>
      <c r="L86" s="13"/>
      <c r="M86" s="13"/>
      <c r="N86" s="15"/>
    </row>
    <row r="87" spans="1:14" x14ac:dyDescent="0.2">
      <c r="A87" s="16" t="s">
        <v>49</v>
      </c>
      <c r="B87" s="17"/>
      <c r="C87" s="18">
        <v>39</v>
      </c>
      <c r="D87" s="19">
        <v>0</v>
      </c>
      <c r="E87" s="19">
        <v>1.4228000000000001</v>
      </c>
      <c r="F87" s="18">
        <v>0</v>
      </c>
      <c r="G87" s="18">
        <v>437409</v>
      </c>
      <c r="H87" s="18">
        <v>437409</v>
      </c>
      <c r="I87" s="18">
        <v>0</v>
      </c>
      <c r="J87" s="18">
        <v>152218</v>
      </c>
      <c r="K87" s="18">
        <v>4374</v>
      </c>
      <c r="L87" s="18">
        <v>3900</v>
      </c>
      <c r="M87" s="18">
        <v>0</v>
      </c>
      <c r="N87" s="20">
        <v>593527</v>
      </c>
    </row>
    <row r="88" spans="1:14" x14ac:dyDescent="0.2">
      <c r="A88" s="16" t="s">
        <v>530</v>
      </c>
      <c r="B88" s="17"/>
      <c r="C88" s="18">
        <v>10</v>
      </c>
      <c r="D88" s="19">
        <v>0</v>
      </c>
      <c r="E88" s="19">
        <v>0.46300000000000002</v>
      </c>
      <c r="F88" s="18">
        <v>0</v>
      </c>
      <c r="G88" s="18">
        <v>142339</v>
      </c>
      <c r="H88" s="18">
        <v>142339</v>
      </c>
      <c r="I88" s="18">
        <v>0</v>
      </c>
      <c r="J88" s="18">
        <v>49534</v>
      </c>
      <c r="K88" s="18">
        <v>1423</v>
      </c>
      <c r="L88" s="18">
        <v>850</v>
      </c>
      <c r="M88" s="18">
        <v>0</v>
      </c>
      <c r="N88" s="20">
        <v>192723</v>
      </c>
    </row>
    <row r="89" spans="1:14" x14ac:dyDescent="0.2">
      <c r="A89" s="11" t="s">
        <v>24</v>
      </c>
      <c r="B89" s="12"/>
      <c r="C89" s="13">
        <f>SUM(C87:C88)</f>
        <v>49</v>
      </c>
      <c r="D89" s="14">
        <f>SUM(D87:D88)</f>
        <v>0</v>
      </c>
      <c r="E89" s="14">
        <f>SUM(E87:E88)</f>
        <v>1.8858000000000001</v>
      </c>
      <c r="F89" s="13">
        <f>SUM(F87:F88)</f>
        <v>0</v>
      </c>
      <c r="G89" s="13">
        <f>SUM(G87:G88)</f>
        <v>579748</v>
      </c>
      <c r="H89" s="13">
        <f>SUM(H87:H88)</f>
        <v>579748</v>
      </c>
      <c r="I89" s="13">
        <f>SUM(I87:I88)</f>
        <v>0</v>
      </c>
      <c r="J89" s="13">
        <f>SUM(J87:J88)</f>
        <v>201752</v>
      </c>
      <c r="K89" s="13">
        <f>SUM(K87:K88)</f>
        <v>5797</v>
      </c>
      <c r="L89" s="13">
        <f>SUM(L87:L88)</f>
        <v>4750</v>
      </c>
      <c r="M89" s="13">
        <f>SUM(M87:M88)</f>
        <v>0</v>
      </c>
      <c r="N89" s="15">
        <f>SUM(N87:N88)</f>
        <v>786250</v>
      </c>
    </row>
    <row r="90" spans="1:14" x14ac:dyDescent="0.2">
      <c r="A90" s="6" t="s">
        <v>531</v>
      </c>
      <c r="B90" s="7"/>
      <c r="C90" s="8">
        <f>C77+C85+C89</f>
        <v>55</v>
      </c>
      <c r="D90" s="9">
        <f>D77+D85+D89</f>
        <v>25.706600000000002</v>
      </c>
      <c r="E90" s="9">
        <f>E77+E85+E89</f>
        <v>14.418099999999999</v>
      </c>
      <c r="F90" s="8">
        <f>F77+F85+F89</f>
        <v>14155426</v>
      </c>
      <c r="G90" s="8">
        <f>G77+G85+G89</f>
        <v>5264770</v>
      </c>
      <c r="H90" s="8">
        <f>H77+H85+H89</f>
        <v>19420196</v>
      </c>
      <c r="I90" s="8">
        <f>I77+I85+I89</f>
        <v>42000</v>
      </c>
      <c r="J90" s="8">
        <f>J77+J85+J89</f>
        <v>6772424</v>
      </c>
      <c r="K90" s="8">
        <f>K77+K85+K89</f>
        <v>194202</v>
      </c>
      <c r="L90" s="8">
        <f>L77+L85+L89</f>
        <v>229120</v>
      </c>
      <c r="M90" s="8">
        <f>M77+M85+M89</f>
        <v>5790583</v>
      </c>
      <c r="N90" s="10">
        <f>N77+N85+N89</f>
        <v>32254323</v>
      </c>
    </row>
    <row r="91" spans="1:14" x14ac:dyDescent="0.2">
      <c r="A91" s="16"/>
      <c r="B91" s="17"/>
      <c r="C91" s="18"/>
      <c r="D91" s="19"/>
      <c r="E91" s="19"/>
      <c r="F91" s="18"/>
      <c r="G91" s="18"/>
      <c r="H91" s="18"/>
      <c r="I91" s="18"/>
      <c r="J91" s="18"/>
      <c r="K91" s="18"/>
      <c r="L91" s="18"/>
      <c r="M91" s="18"/>
      <c r="N91" s="20"/>
    </row>
    <row r="92" spans="1:14" x14ac:dyDescent="0.2">
      <c r="A92" s="6" t="s">
        <v>532</v>
      </c>
      <c r="B92" s="7"/>
      <c r="C92" s="8"/>
      <c r="D92" s="9"/>
      <c r="E92" s="9"/>
      <c r="F92" s="8"/>
      <c r="G92" s="8"/>
      <c r="H92" s="8"/>
      <c r="I92" s="8"/>
      <c r="J92" s="8"/>
      <c r="K92" s="8"/>
      <c r="L92" s="8"/>
      <c r="M92" s="8"/>
      <c r="N92" s="10"/>
    </row>
    <row r="93" spans="1:14" x14ac:dyDescent="0.2">
      <c r="A93" s="6" t="s">
        <v>533</v>
      </c>
      <c r="B93" s="7" t="s">
        <v>6</v>
      </c>
      <c r="C93" s="8" t="s">
        <v>7</v>
      </c>
      <c r="D93" s="9" t="s">
        <v>8</v>
      </c>
      <c r="E93" s="9" t="s">
        <v>9</v>
      </c>
      <c r="F93" s="8" t="s">
        <v>10</v>
      </c>
      <c r="G93" s="8" t="s">
        <v>11</v>
      </c>
      <c r="H93" s="8" t="s">
        <v>12</v>
      </c>
      <c r="I93" s="8" t="s">
        <v>13</v>
      </c>
      <c r="J93" s="8" t="s">
        <v>14</v>
      </c>
      <c r="K93" s="8" t="s">
        <v>15</v>
      </c>
      <c r="L93" s="8" t="s">
        <v>16</v>
      </c>
      <c r="M93" s="8" t="s">
        <v>17</v>
      </c>
      <c r="N93" s="10" t="s">
        <v>18</v>
      </c>
    </row>
    <row r="94" spans="1:14" x14ac:dyDescent="0.2">
      <c r="A94" s="11" t="s">
        <v>47</v>
      </c>
      <c r="B94" s="12"/>
      <c r="C94" s="13"/>
      <c r="D94" s="14"/>
      <c r="E94" s="14"/>
      <c r="F94" s="13"/>
      <c r="G94" s="13"/>
      <c r="H94" s="13"/>
      <c r="I94" s="13"/>
      <c r="J94" s="13"/>
      <c r="K94" s="13"/>
      <c r="L94" s="13"/>
      <c r="M94" s="13"/>
      <c r="N94" s="15"/>
    </row>
    <row r="95" spans="1:14" x14ac:dyDescent="0.2">
      <c r="A95" s="16" t="s">
        <v>48</v>
      </c>
      <c r="B95" s="17"/>
      <c r="C95" s="18">
        <v>6</v>
      </c>
      <c r="D95" s="19">
        <v>24</v>
      </c>
      <c r="E95" s="19">
        <v>12</v>
      </c>
      <c r="F95" s="18">
        <v>13336992</v>
      </c>
      <c r="G95" s="18">
        <v>4533264</v>
      </c>
      <c r="H95" s="18">
        <v>17870256</v>
      </c>
      <c r="I95" s="18">
        <v>0</v>
      </c>
      <c r="J95" s="18">
        <v>6218849</v>
      </c>
      <c r="K95" s="18">
        <v>178703</v>
      </c>
      <c r="L95" s="18">
        <v>219570</v>
      </c>
      <c r="M95" s="18">
        <v>0</v>
      </c>
      <c r="N95" s="20">
        <v>24308675</v>
      </c>
    </row>
    <row r="96" spans="1:14" x14ac:dyDescent="0.2">
      <c r="A96" s="16" t="s">
        <v>36</v>
      </c>
      <c r="B96" s="17"/>
      <c r="C96" s="18">
        <v>0</v>
      </c>
      <c r="D96" s="19">
        <v>-0.13</v>
      </c>
      <c r="E96" s="19">
        <v>0</v>
      </c>
      <c r="F96" s="18">
        <v>-278040</v>
      </c>
      <c r="G96" s="18">
        <v>0</v>
      </c>
      <c r="H96" s="18">
        <v>-278040</v>
      </c>
      <c r="I96" s="18">
        <v>0</v>
      </c>
      <c r="J96" s="18">
        <v>-96758</v>
      </c>
      <c r="K96" s="18">
        <v>-2780</v>
      </c>
      <c r="L96" s="18">
        <v>0</v>
      </c>
      <c r="M96" s="18">
        <v>0</v>
      </c>
      <c r="N96" s="20">
        <v>-374798</v>
      </c>
    </row>
    <row r="97" spans="1:14" x14ac:dyDescent="0.2">
      <c r="A97" s="16" t="s">
        <v>37</v>
      </c>
      <c r="B97" s="17"/>
      <c r="C97" s="18">
        <v>0</v>
      </c>
      <c r="D97" s="19">
        <v>0</v>
      </c>
      <c r="E97" s="19">
        <v>0</v>
      </c>
      <c r="F97" s="18">
        <v>0</v>
      </c>
      <c r="G97" s="18">
        <v>0</v>
      </c>
      <c r="H97" s="18">
        <v>0</v>
      </c>
      <c r="I97" s="18">
        <v>278040</v>
      </c>
      <c r="J97" s="18">
        <v>93978</v>
      </c>
      <c r="K97" s="18">
        <v>0</v>
      </c>
      <c r="L97" s="18">
        <v>0</v>
      </c>
      <c r="M97" s="18">
        <v>0</v>
      </c>
      <c r="N97" s="20">
        <v>372018</v>
      </c>
    </row>
    <row r="98" spans="1:14" x14ac:dyDescent="0.2">
      <c r="A98" s="16" t="s">
        <v>20</v>
      </c>
      <c r="B98" s="17">
        <v>8</v>
      </c>
      <c r="C98" s="18">
        <v>0</v>
      </c>
      <c r="D98" s="19">
        <v>0</v>
      </c>
      <c r="E98" s="19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4578000</v>
      </c>
      <c r="N98" s="20">
        <v>4578000</v>
      </c>
    </row>
    <row r="99" spans="1:14" x14ac:dyDescent="0.2">
      <c r="A99" s="16" t="s">
        <v>21</v>
      </c>
      <c r="B99" s="17">
        <v>544</v>
      </c>
      <c r="C99" s="18">
        <v>0</v>
      </c>
      <c r="D99" s="19">
        <v>0</v>
      </c>
      <c r="E99" s="19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1518827</v>
      </c>
      <c r="N99" s="20">
        <v>1518827</v>
      </c>
    </row>
    <row r="100" spans="1:14" x14ac:dyDescent="0.2">
      <c r="A100" s="11" t="s">
        <v>24</v>
      </c>
      <c r="B100" s="12"/>
      <c r="C100" s="13">
        <f>SUM(C95:C99)</f>
        <v>6</v>
      </c>
      <c r="D100" s="14">
        <f>SUM(D95:D99)</f>
        <v>23.87</v>
      </c>
      <c r="E100" s="14">
        <f>SUM(E95:E99)</f>
        <v>12</v>
      </c>
      <c r="F100" s="13">
        <f>SUM(F95:F99)</f>
        <v>13058952</v>
      </c>
      <c r="G100" s="13">
        <f>SUM(G95:G99)</f>
        <v>4533264</v>
      </c>
      <c r="H100" s="13">
        <f>SUM(H95:H99)</f>
        <v>17592216</v>
      </c>
      <c r="I100" s="13">
        <f>SUM(I95:I99)</f>
        <v>278040</v>
      </c>
      <c r="J100" s="13">
        <f>SUM(J95:J99)</f>
        <v>6216069</v>
      </c>
      <c r="K100" s="13">
        <f>SUM(K95:K99)</f>
        <v>175923</v>
      </c>
      <c r="L100" s="13">
        <f>SUM(L95:L99)</f>
        <v>219570</v>
      </c>
      <c r="M100" s="13">
        <f>SUM(M95:M99)</f>
        <v>6096827</v>
      </c>
      <c r="N100" s="15">
        <f>SUM(N95:N99)</f>
        <v>30402722</v>
      </c>
    </row>
    <row r="101" spans="1:14" x14ac:dyDescent="0.2">
      <c r="A101" s="11" t="s">
        <v>25</v>
      </c>
      <c r="B101" s="12"/>
      <c r="C101" s="13"/>
      <c r="D101" s="14"/>
      <c r="E101" s="14"/>
      <c r="F101" s="13"/>
      <c r="G101" s="13"/>
      <c r="H101" s="13"/>
      <c r="I101" s="13"/>
      <c r="J101" s="13"/>
      <c r="K101" s="13"/>
      <c r="L101" s="13"/>
      <c r="M101" s="13"/>
      <c r="N101" s="15"/>
    </row>
    <row r="102" spans="1:14" x14ac:dyDescent="0.2">
      <c r="A102" s="16" t="s">
        <v>49</v>
      </c>
      <c r="B102" s="17"/>
      <c r="C102" s="18">
        <v>43</v>
      </c>
      <c r="D102" s="19">
        <v>0</v>
      </c>
      <c r="E102" s="19">
        <v>1.5658000000000001</v>
      </c>
      <c r="F102" s="18">
        <v>0</v>
      </c>
      <c r="G102" s="18">
        <v>481371</v>
      </c>
      <c r="H102" s="18">
        <v>481371</v>
      </c>
      <c r="I102" s="18">
        <v>0</v>
      </c>
      <c r="J102" s="18">
        <v>167517</v>
      </c>
      <c r="K102" s="18">
        <v>4814</v>
      </c>
      <c r="L102" s="18">
        <v>4300</v>
      </c>
      <c r="M102" s="18">
        <v>0</v>
      </c>
      <c r="N102" s="20">
        <v>653188</v>
      </c>
    </row>
    <row r="103" spans="1:14" x14ac:dyDescent="0.2">
      <c r="A103" s="11" t="s">
        <v>24</v>
      </c>
      <c r="B103" s="12"/>
      <c r="C103" s="13">
        <f>SUM(C102:C102)</f>
        <v>43</v>
      </c>
      <c r="D103" s="14">
        <f>SUM(D102:D102)</f>
        <v>0</v>
      </c>
      <c r="E103" s="14">
        <f>SUM(E102:E102)</f>
        <v>1.5658000000000001</v>
      </c>
      <c r="F103" s="13">
        <f>SUM(F102:F102)</f>
        <v>0</v>
      </c>
      <c r="G103" s="13">
        <f>SUM(G102:G102)</f>
        <v>481371</v>
      </c>
      <c r="H103" s="13">
        <f>SUM(H102:H102)</f>
        <v>481371</v>
      </c>
      <c r="I103" s="13">
        <f>SUM(I102:I102)</f>
        <v>0</v>
      </c>
      <c r="J103" s="13">
        <f>SUM(J102:J102)</f>
        <v>167517</v>
      </c>
      <c r="K103" s="13">
        <f>SUM(K102:K102)</f>
        <v>4814</v>
      </c>
      <c r="L103" s="13">
        <f>SUM(L102:L102)</f>
        <v>4300</v>
      </c>
      <c r="M103" s="13">
        <f>SUM(M102:M102)</f>
        <v>0</v>
      </c>
      <c r="N103" s="15">
        <f>SUM(N102:N102)</f>
        <v>653188</v>
      </c>
    </row>
    <row r="104" spans="1:14" x14ac:dyDescent="0.2">
      <c r="A104" s="6" t="s">
        <v>534</v>
      </c>
      <c r="B104" s="7"/>
      <c r="C104" s="8">
        <f>C100+C103</f>
        <v>49</v>
      </c>
      <c r="D104" s="9">
        <f>D100+D103</f>
        <v>23.87</v>
      </c>
      <c r="E104" s="9">
        <f>E100+E103</f>
        <v>13.565799999999999</v>
      </c>
      <c r="F104" s="8">
        <f>F100+F103</f>
        <v>13058952</v>
      </c>
      <c r="G104" s="8">
        <f>G100+G103</f>
        <v>5014635</v>
      </c>
      <c r="H104" s="8">
        <f>H100+H103</f>
        <v>18073587</v>
      </c>
      <c r="I104" s="8">
        <f>I100+I103</f>
        <v>278040</v>
      </c>
      <c r="J104" s="8">
        <f>J100+J103</f>
        <v>6383586</v>
      </c>
      <c r="K104" s="8">
        <f>K100+K103</f>
        <v>180737</v>
      </c>
      <c r="L104" s="8">
        <f>L100+L103</f>
        <v>223870</v>
      </c>
      <c r="M104" s="8">
        <f>M100+M103</f>
        <v>6096827</v>
      </c>
      <c r="N104" s="10">
        <f>N100+N103</f>
        <v>31055910</v>
      </c>
    </row>
    <row r="105" spans="1:14" x14ac:dyDescent="0.2">
      <c r="A105" s="16"/>
      <c r="B105" s="17"/>
      <c r="C105" s="18"/>
      <c r="D105" s="19"/>
      <c r="E105" s="19"/>
      <c r="F105" s="18"/>
      <c r="G105" s="18"/>
      <c r="H105" s="18"/>
      <c r="I105" s="18"/>
      <c r="J105" s="18"/>
      <c r="K105" s="18"/>
      <c r="L105" s="18"/>
      <c r="M105" s="18"/>
      <c r="N105" s="20"/>
    </row>
    <row r="106" spans="1:14" x14ac:dyDescent="0.2">
      <c r="A106" s="6" t="s">
        <v>535</v>
      </c>
      <c r="B106" s="7"/>
      <c r="C106" s="8"/>
      <c r="D106" s="9"/>
      <c r="E106" s="9"/>
      <c r="F106" s="8"/>
      <c r="G106" s="8"/>
      <c r="H106" s="8"/>
      <c r="I106" s="8"/>
      <c r="J106" s="8"/>
      <c r="K106" s="8"/>
      <c r="L106" s="8"/>
      <c r="M106" s="8"/>
      <c r="N106" s="10"/>
    </row>
    <row r="107" spans="1:14" x14ac:dyDescent="0.2">
      <c r="A107" s="6" t="s">
        <v>536</v>
      </c>
      <c r="B107" s="7" t="s">
        <v>6</v>
      </c>
      <c r="C107" s="8" t="s">
        <v>7</v>
      </c>
      <c r="D107" s="9" t="s">
        <v>8</v>
      </c>
      <c r="E107" s="9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10" t="s">
        <v>18</v>
      </c>
    </row>
    <row r="108" spans="1:14" x14ac:dyDescent="0.2">
      <c r="A108" s="11" t="s">
        <v>47</v>
      </c>
      <c r="B108" s="12"/>
      <c r="C108" s="13"/>
      <c r="D108" s="14"/>
      <c r="E108" s="14"/>
      <c r="F108" s="13"/>
      <c r="G108" s="13"/>
      <c r="H108" s="13"/>
      <c r="I108" s="13"/>
      <c r="J108" s="13"/>
      <c r="K108" s="13"/>
      <c r="L108" s="13"/>
      <c r="M108" s="13"/>
      <c r="N108" s="15"/>
    </row>
    <row r="109" spans="1:14" x14ac:dyDescent="0.2">
      <c r="A109" s="16" t="s">
        <v>48</v>
      </c>
      <c r="B109" s="17"/>
      <c r="C109" s="18">
        <v>4</v>
      </c>
      <c r="D109" s="19">
        <v>16</v>
      </c>
      <c r="E109" s="19">
        <v>8</v>
      </c>
      <c r="F109" s="18">
        <v>8891328</v>
      </c>
      <c r="G109" s="18">
        <v>3022176</v>
      </c>
      <c r="H109" s="18">
        <v>11913504</v>
      </c>
      <c r="I109" s="18">
        <v>0</v>
      </c>
      <c r="J109" s="18">
        <v>4145899</v>
      </c>
      <c r="K109" s="18">
        <v>119135</v>
      </c>
      <c r="L109" s="18">
        <v>146380</v>
      </c>
      <c r="M109" s="18">
        <v>0</v>
      </c>
      <c r="N109" s="20">
        <v>16205783</v>
      </c>
    </row>
    <row r="110" spans="1:14" x14ac:dyDescent="0.2">
      <c r="A110" s="16" t="s">
        <v>36</v>
      </c>
      <c r="B110" s="17"/>
      <c r="C110" s="18">
        <v>0</v>
      </c>
      <c r="D110" s="19">
        <v>0</v>
      </c>
      <c r="E110" s="19">
        <v>0</v>
      </c>
      <c r="F110" s="18">
        <v>-12096</v>
      </c>
      <c r="G110" s="18">
        <v>0</v>
      </c>
      <c r="H110" s="18">
        <v>-12096</v>
      </c>
      <c r="I110" s="18">
        <v>0</v>
      </c>
      <c r="J110" s="18">
        <v>-4210</v>
      </c>
      <c r="K110" s="18">
        <v>-121</v>
      </c>
      <c r="L110" s="18">
        <v>0</v>
      </c>
      <c r="M110" s="18">
        <v>0</v>
      </c>
      <c r="N110" s="20">
        <v>-16306</v>
      </c>
    </row>
    <row r="111" spans="1:14" x14ac:dyDescent="0.2">
      <c r="A111" s="16" t="s">
        <v>37</v>
      </c>
      <c r="B111" s="17"/>
      <c r="C111" s="18">
        <v>0</v>
      </c>
      <c r="D111" s="19">
        <v>0</v>
      </c>
      <c r="E111" s="19">
        <v>0</v>
      </c>
      <c r="F111" s="18">
        <v>0</v>
      </c>
      <c r="G111" s="18">
        <v>0</v>
      </c>
      <c r="H111" s="18">
        <v>0</v>
      </c>
      <c r="I111" s="18">
        <v>12096</v>
      </c>
      <c r="J111" s="18">
        <v>4089</v>
      </c>
      <c r="K111" s="18">
        <v>0</v>
      </c>
      <c r="L111" s="18">
        <v>0</v>
      </c>
      <c r="M111" s="18">
        <v>0</v>
      </c>
      <c r="N111" s="20">
        <v>16185</v>
      </c>
    </row>
    <row r="112" spans="1:14" x14ac:dyDescent="0.2">
      <c r="A112" s="16" t="s">
        <v>20</v>
      </c>
      <c r="B112" s="17">
        <v>8</v>
      </c>
      <c r="C112" s="18">
        <v>0</v>
      </c>
      <c r="D112" s="19">
        <v>0</v>
      </c>
      <c r="E112" s="19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2858000</v>
      </c>
      <c r="N112" s="20">
        <v>2858000</v>
      </c>
    </row>
    <row r="113" spans="1:14" x14ac:dyDescent="0.2">
      <c r="A113" s="16" t="s">
        <v>21</v>
      </c>
      <c r="B113" s="17">
        <v>544</v>
      </c>
      <c r="C113" s="18">
        <v>0</v>
      </c>
      <c r="D113" s="19">
        <v>0</v>
      </c>
      <c r="E113" s="19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681640</v>
      </c>
      <c r="N113" s="20">
        <v>681640</v>
      </c>
    </row>
    <row r="114" spans="1:14" x14ac:dyDescent="0.2">
      <c r="A114" s="11" t="s">
        <v>24</v>
      </c>
      <c r="B114" s="12"/>
      <c r="C114" s="13">
        <f>SUM(C109:C113)</f>
        <v>4</v>
      </c>
      <c r="D114" s="14">
        <f>SUM(D109:D113)</f>
        <v>16</v>
      </c>
      <c r="E114" s="14">
        <f>SUM(E109:E113)</f>
        <v>8</v>
      </c>
      <c r="F114" s="13">
        <f>SUM(F109:F113)</f>
        <v>8879232</v>
      </c>
      <c r="G114" s="13">
        <f>SUM(G109:G113)</f>
        <v>3022176</v>
      </c>
      <c r="H114" s="13">
        <f>SUM(H109:H113)</f>
        <v>11901408</v>
      </c>
      <c r="I114" s="13">
        <f>SUM(I109:I113)</f>
        <v>12096</v>
      </c>
      <c r="J114" s="13">
        <f>SUM(J109:J113)</f>
        <v>4145778</v>
      </c>
      <c r="K114" s="13">
        <f>SUM(K109:K113)</f>
        <v>119014</v>
      </c>
      <c r="L114" s="13">
        <f>SUM(L109:L113)</f>
        <v>146380</v>
      </c>
      <c r="M114" s="13">
        <f>SUM(M109:M113)</f>
        <v>3539640</v>
      </c>
      <c r="N114" s="15">
        <f>SUM(N109:N113)</f>
        <v>19745302</v>
      </c>
    </row>
    <row r="115" spans="1:14" x14ac:dyDescent="0.2">
      <c r="A115" s="11" t="s">
        <v>25</v>
      </c>
      <c r="B115" s="12"/>
      <c r="C115" s="13"/>
      <c r="D115" s="14"/>
      <c r="E115" s="14"/>
      <c r="F115" s="13"/>
      <c r="G115" s="13"/>
      <c r="H115" s="13"/>
      <c r="I115" s="13"/>
      <c r="J115" s="13"/>
      <c r="K115" s="13"/>
      <c r="L115" s="13"/>
      <c r="M115" s="13"/>
      <c r="N115" s="15"/>
    </row>
    <row r="116" spans="1:14" x14ac:dyDescent="0.2">
      <c r="A116" s="16" t="s">
        <v>49</v>
      </c>
      <c r="B116" s="17"/>
      <c r="C116" s="18">
        <v>30</v>
      </c>
      <c r="D116" s="19">
        <v>0</v>
      </c>
      <c r="E116" s="19">
        <v>1.0993999999999999</v>
      </c>
      <c r="F116" s="18">
        <v>0</v>
      </c>
      <c r="G116" s="18">
        <v>337986</v>
      </c>
      <c r="H116" s="18">
        <v>337986</v>
      </c>
      <c r="I116" s="18">
        <v>0</v>
      </c>
      <c r="J116" s="18">
        <v>117620</v>
      </c>
      <c r="K116" s="18">
        <v>3380</v>
      </c>
      <c r="L116" s="18">
        <v>3000</v>
      </c>
      <c r="M116" s="18">
        <v>0</v>
      </c>
      <c r="N116" s="20">
        <v>458606</v>
      </c>
    </row>
    <row r="117" spans="1:14" x14ac:dyDescent="0.2">
      <c r="A117" s="16" t="s">
        <v>124</v>
      </c>
      <c r="B117" s="17"/>
      <c r="C117" s="18">
        <v>1</v>
      </c>
      <c r="D117" s="19">
        <v>0</v>
      </c>
      <c r="E117" s="19">
        <v>3.7699999999999997E-2</v>
      </c>
      <c r="F117" s="18">
        <v>0</v>
      </c>
      <c r="G117" s="18">
        <v>11590</v>
      </c>
      <c r="H117" s="18">
        <v>11590</v>
      </c>
      <c r="I117" s="18">
        <v>0</v>
      </c>
      <c r="J117" s="18">
        <v>4033</v>
      </c>
      <c r="K117" s="18">
        <v>116</v>
      </c>
      <c r="L117" s="18">
        <v>100</v>
      </c>
      <c r="M117" s="18">
        <v>0</v>
      </c>
      <c r="N117" s="20">
        <v>15723</v>
      </c>
    </row>
    <row r="118" spans="1:14" x14ac:dyDescent="0.2">
      <c r="A118" s="11" t="s">
        <v>24</v>
      </c>
      <c r="B118" s="12"/>
      <c r="C118" s="13">
        <f>SUM(C116:C117)</f>
        <v>31</v>
      </c>
      <c r="D118" s="14">
        <f>SUM(D116:D117)</f>
        <v>0</v>
      </c>
      <c r="E118" s="14">
        <f>SUM(E116:E117)</f>
        <v>1.1371</v>
      </c>
      <c r="F118" s="13">
        <f>SUM(F116:F117)</f>
        <v>0</v>
      </c>
      <c r="G118" s="13">
        <f>SUM(G116:G117)</f>
        <v>349576</v>
      </c>
      <c r="H118" s="13">
        <f>SUM(H116:H117)</f>
        <v>349576</v>
      </c>
      <c r="I118" s="13">
        <f>SUM(I116:I117)</f>
        <v>0</v>
      </c>
      <c r="J118" s="13">
        <f>SUM(J116:J117)</f>
        <v>121653</v>
      </c>
      <c r="K118" s="13">
        <f>SUM(K116:K117)</f>
        <v>3496</v>
      </c>
      <c r="L118" s="13">
        <f>SUM(L116:L117)</f>
        <v>3100</v>
      </c>
      <c r="M118" s="13">
        <f>SUM(M116:M117)</f>
        <v>0</v>
      </c>
      <c r="N118" s="15">
        <f>SUM(N116:N117)</f>
        <v>474329</v>
      </c>
    </row>
    <row r="119" spans="1:14" x14ac:dyDescent="0.2">
      <c r="A119" s="6" t="s">
        <v>537</v>
      </c>
      <c r="B119" s="7"/>
      <c r="C119" s="8">
        <f>C114+C118</f>
        <v>35</v>
      </c>
      <c r="D119" s="9">
        <f>D114+D118</f>
        <v>16</v>
      </c>
      <c r="E119" s="9">
        <f>E114+E118</f>
        <v>9.1371000000000002</v>
      </c>
      <c r="F119" s="8">
        <f>F114+F118</f>
        <v>8879232</v>
      </c>
      <c r="G119" s="8">
        <f>G114+G118</f>
        <v>3371752</v>
      </c>
      <c r="H119" s="8">
        <f>H114+H118</f>
        <v>12250984</v>
      </c>
      <c r="I119" s="8">
        <f>I114+I118</f>
        <v>12096</v>
      </c>
      <c r="J119" s="8">
        <f>J114+J118</f>
        <v>4267431</v>
      </c>
      <c r="K119" s="8">
        <f>K114+K118</f>
        <v>122510</v>
      </c>
      <c r="L119" s="8">
        <f>L114+L118</f>
        <v>149480</v>
      </c>
      <c r="M119" s="8">
        <f>M114+M118</f>
        <v>3539640</v>
      </c>
      <c r="N119" s="10">
        <f>N114+N118</f>
        <v>20219631</v>
      </c>
    </row>
    <row r="120" spans="1:14" x14ac:dyDescent="0.2">
      <c r="A120" s="16"/>
      <c r="B120" s="17"/>
      <c r="C120" s="18"/>
      <c r="D120" s="19"/>
      <c r="E120" s="19"/>
      <c r="F120" s="18"/>
      <c r="G120" s="18"/>
      <c r="H120" s="18"/>
      <c r="I120" s="18"/>
      <c r="J120" s="18"/>
      <c r="K120" s="18"/>
      <c r="L120" s="18"/>
      <c r="M120" s="18"/>
      <c r="N120" s="20"/>
    </row>
    <row r="121" spans="1:14" x14ac:dyDescent="0.2">
      <c r="A121" s="6" t="s">
        <v>538</v>
      </c>
      <c r="B121" s="7"/>
      <c r="C121" s="8"/>
      <c r="D121" s="9"/>
      <c r="E121" s="9"/>
      <c r="F121" s="8"/>
      <c r="G121" s="8"/>
      <c r="H121" s="8"/>
      <c r="I121" s="8"/>
      <c r="J121" s="8"/>
      <c r="K121" s="8"/>
      <c r="L121" s="8"/>
      <c r="M121" s="8"/>
      <c r="N121" s="10"/>
    </row>
    <row r="122" spans="1:14" x14ac:dyDescent="0.2">
      <c r="A122" s="6" t="s">
        <v>539</v>
      </c>
      <c r="B122" s="7" t="s">
        <v>6</v>
      </c>
      <c r="C122" s="8" t="s">
        <v>7</v>
      </c>
      <c r="D122" s="9" t="s">
        <v>8</v>
      </c>
      <c r="E122" s="9" t="s">
        <v>9</v>
      </c>
      <c r="F122" s="8" t="s">
        <v>10</v>
      </c>
      <c r="G122" s="8" t="s">
        <v>11</v>
      </c>
      <c r="H122" s="8" t="s">
        <v>12</v>
      </c>
      <c r="I122" s="8" t="s">
        <v>13</v>
      </c>
      <c r="J122" s="8" t="s">
        <v>14</v>
      </c>
      <c r="K122" s="8" t="s">
        <v>15</v>
      </c>
      <c r="L122" s="8" t="s">
        <v>16</v>
      </c>
      <c r="M122" s="8" t="s">
        <v>17</v>
      </c>
      <c r="N122" s="10" t="s">
        <v>18</v>
      </c>
    </row>
    <row r="123" spans="1:14" x14ac:dyDescent="0.2">
      <c r="A123" s="11" t="s">
        <v>47</v>
      </c>
      <c r="B123" s="12"/>
      <c r="C123" s="13"/>
      <c r="D123" s="14"/>
      <c r="E123" s="14"/>
      <c r="F123" s="13"/>
      <c r="G123" s="13"/>
      <c r="H123" s="13"/>
      <c r="I123" s="13"/>
      <c r="J123" s="13"/>
      <c r="K123" s="13"/>
      <c r="L123" s="13"/>
      <c r="M123" s="13"/>
      <c r="N123" s="15"/>
    </row>
    <row r="124" spans="1:14" x14ac:dyDescent="0.2">
      <c r="A124" s="16" t="s">
        <v>48</v>
      </c>
      <c r="B124" s="17"/>
      <c r="C124" s="18">
        <v>3</v>
      </c>
      <c r="D124" s="19">
        <v>12</v>
      </c>
      <c r="E124" s="19">
        <v>6</v>
      </c>
      <c r="F124" s="18">
        <v>6668496</v>
      </c>
      <c r="G124" s="18">
        <v>2266632</v>
      </c>
      <c r="H124" s="18">
        <v>8935128</v>
      </c>
      <c r="I124" s="18">
        <v>0</v>
      </c>
      <c r="J124" s="18">
        <v>3109425</v>
      </c>
      <c r="K124" s="18">
        <v>89351</v>
      </c>
      <c r="L124" s="18">
        <v>109785</v>
      </c>
      <c r="M124" s="18">
        <v>0</v>
      </c>
      <c r="N124" s="20">
        <v>12154338</v>
      </c>
    </row>
    <row r="125" spans="1:14" x14ac:dyDescent="0.2">
      <c r="A125" s="16" t="s">
        <v>36</v>
      </c>
      <c r="B125" s="17"/>
      <c r="C125" s="18">
        <v>0</v>
      </c>
      <c r="D125" s="19">
        <v>-0.06</v>
      </c>
      <c r="E125" s="19">
        <v>0</v>
      </c>
      <c r="F125" s="18">
        <v>-32256</v>
      </c>
      <c r="G125" s="18">
        <v>0</v>
      </c>
      <c r="H125" s="18">
        <v>-32256</v>
      </c>
      <c r="I125" s="18">
        <v>0</v>
      </c>
      <c r="J125" s="18">
        <v>-11225</v>
      </c>
      <c r="K125" s="18">
        <v>-323</v>
      </c>
      <c r="L125" s="18">
        <v>0</v>
      </c>
      <c r="M125" s="18">
        <v>0</v>
      </c>
      <c r="N125" s="20">
        <v>-43481</v>
      </c>
    </row>
    <row r="126" spans="1:14" x14ac:dyDescent="0.2">
      <c r="A126" s="16" t="s">
        <v>37</v>
      </c>
      <c r="B126" s="17"/>
      <c r="C126" s="18">
        <v>0</v>
      </c>
      <c r="D126" s="19">
        <v>0</v>
      </c>
      <c r="E126" s="19">
        <v>0</v>
      </c>
      <c r="F126" s="18">
        <v>0</v>
      </c>
      <c r="G126" s="18">
        <v>0</v>
      </c>
      <c r="H126" s="18">
        <v>0</v>
      </c>
      <c r="I126" s="18">
        <v>32256</v>
      </c>
      <c r="J126" s="18">
        <v>10902</v>
      </c>
      <c r="K126" s="18">
        <v>0</v>
      </c>
      <c r="L126" s="18">
        <v>0</v>
      </c>
      <c r="M126" s="18">
        <v>0</v>
      </c>
      <c r="N126" s="20">
        <v>43158</v>
      </c>
    </row>
    <row r="127" spans="1:14" x14ac:dyDescent="0.2">
      <c r="A127" s="16" t="s">
        <v>20</v>
      </c>
      <c r="B127" s="17">
        <v>8</v>
      </c>
      <c r="C127" s="18">
        <v>0</v>
      </c>
      <c r="D127" s="19">
        <v>0</v>
      </c>
      <c r="E127" s="19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1762000</v>
      </c>
      <c r="N127" s="20">
        <v>1762000</v>
      </c>
    </row>
    <row r="128" spans="1:14" x14ac:dyDescent="0.2">
      <c r="A128" s="16" t="s">
        <v>21</v>
      </c>
      <c r="B128" s="17">
        <v>544</v>
      </c>
      <c r="C128" s="18">
        <v>0</v>
      </c>
      <c r="D128" s="19">
        <v>0</v>
      </c>
      <c r="E128" s="19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175389</v>
      </c>
      <c r="N128" s="20">
        <v>175389</v>
      </c>
    </row>
    <row r="129" spans="1:14" x14ac:dyDescent="0.2">
      <c r="A129" s="11" t="s">
        <v>24</v>
      </c>
      <c r="B129" s="12"/>
      <c r="C129" s="13">
        <f>SUM(C124:C128)</f>
        <v>3</v>
      </c>
      <c r="D129" s="14">
        <f>SUM(D124:D128)</f>
        <v>11.94</v>
      </c>
      <c r="E129" s="14">
        <f>SUM(E124:E128)</f>
        <v>6</v>
      </c>
      <c r="F129" s="13">
        <f>SUM(F124:F128)</f>
        <v>6636240</v>
      </c>
      <c r="G129" s="13">
        <f>SUM(G124:G128)</f>
        <v>2266632</v>
      </c>
      <c r="H129" s="13">
        <f>SUM(H124:H128)</f>
        <v>8902872</v>
      </c>
      <c r="I129" s="13">
        <f>SUM(I124:I128)</f>
        <v>32256</v>
      </c>
      <c r="J129" s="13">
        <f>SUM(J124:J128)</f>
        <v>3109102</v>
      </c>
      <c r="K129" s="13">
        <f>SUM(K124:K128)</f>
        <v>89028</v>
      </c>
      <c r="L129" s="13">
        <f>SUM(L124:L128)</f>
        <v>109785</v>
      </c>
      <c r="M129" s="13">
        <f>SUM(M124:M128)</f>
        <v>1937389</v>
      </c>
      <c r="N129" s="15">
        <f>SUM(N124:N128)</f>
        <v>14091404</v>
      </c>
    </row>
    <row r="130" spans="1:14" x14ac:dyDescent="0.2">
      <c r="A130" s="11" t="s">
        <v>25</v>
      </c>
      <c r="B130" s="12"/>
      <c r="C130" s="13"/>
      <c r="D130" s="14"/>
      <c r="E130" s="14"/>
      <c r="F130" s="13"/>
      <c r="G130" s="13"/>
      <c r="H130" s="13"/>
      <c r="I130" s="13"/>
      <c r="J130" s="13"/>
      <c r="K130" s="13"/>
      <c r="L130" s="13"/>
      <c r="M130" s="13"/>
      <c r="N130" s="15"/>
    </row>
    <row r="131" spans="1:14" x14ac:dyDescent="0.2">
      <c r="A131" s="16" t="s">
        <v>49</v>
      </c>
      <c r="B131" s="17"/>
      <c r="C131" s="18">
        <v>21</v>
      </c>
      <c r="D131" s="19">
        <v>0</v>
      </c>
      <c r="E131" s="19">
        <v>0.77339999999999998</v>
      </c>
      <c r="F131" s="18">
        <v>0</v>
      </c>
      <c r="G131" s="18">
        <v>237765</v>
      </c>
      <c r="H131" s="18">
        <v>237765</v>
      </c>
      <c r="I131" s="18">
        <v>0</v>
      </c>
      <c r="J131" s="18">
        <v>82743</v>
      </c>
      <c r="K131" s="18">
        <v>2378</v>
      </c>
      <c r="L131" s="18">
        <v>2100</v>
      </c>
      <c r="M131" s="18">
        <v>0</v>
      </c>
      <c r="N131" s="20">
        <v>322608</v>
      </c>
    </row>
    <row r="132" spans="1:14" x14ac:dyDescent="0.2">
      <c r="A132" s="11" t="s">
        <v>24</v>
      </c>
      <c r="B132" s="12"/>
      <c r="C132" s="13">
        <f>SUM(C131:C131)</f>
        <v>21</v>
      </c>
      <c r="D132" s="14">
        <f>SUM(D131:D131)</f>
        <v>0</v>
      </c>
      <c r="E132" s="14">
        <f>SUM(E131:E131)</f>
        <v>0.77339999999999998</v>
      </c>
      <c r="F132" s="13">
        <f>SUM(F131:F131)</f>
        <v>0</v>
      </c>
      <c r="G132" s="13">
        <f>SUM(G131:G131)</f>
        <v>237765</v>
      </c>
      <c r="H132" s="13">
        <f>SUM(H131:H131)</f>
        <v>237765</v>
      </c>
      <c r="I132" s="13">
        <f>SUM(I131:I131)</f>
        <v>0</v>
      </c>
      <c r="J132" s="13">
        <f>SUM(J131:J131)</f>
        <v>82743</v>
      </c>
      <c r="K132" s="13">
        <f>SUM(K131:K131)</f>
        <v>2378</v>
      </c>
      <c r="L132" s="13">
        <f>SUM(L131:L131)</f>
        <v>2100</v>
      </c>
      <c r="M132" s="13">
        <f>SUM(M131:M131)</f>
        <v>0</v>
      </c>
      <c r="N132" s="15">
        <f>SUM(N131:N131)</f>
        <v>322608</v>
      </c>
    </row>
    <row r="133" spans="1:14" x14ac:dyDescent="0.2">
      <c r="A133" s="6" t="s">
        <v>540</v>
      </c>
      <c r="B133" s="7"/>
      <c r="C133" s="8">
        <f>C129+C132</f>
        <v>24</v>
      </c>
      <c r="D133" s="9">
        <f>D129+D132</f>
        <v>11.94</v>
      </c>
      <c r="E133" s="9">
        <f>E129+E132</f>
        <v>6.7733999999999996</v>
      </c>
      <c r="F133" s="8">
        <f>F129+F132</f>
        <v>6636240</v>
      </c>
      <c r="G133" s="8">
        <f>G129+G132</f>
        <v>2504397</v>
      </c>
      <c r="H133" s="8">
        <f>H129+H132</f>
        <v>9140637</v>
      </c>
      <c r="I133" s="8">
        <f>I129+I132</f>
        <v>32256</v>
      </c>
      <c r="J133" s="8">
        <f>J129+J132</f>
        <v>3191845</v>
      </c>
      <c r="K133" s="8">
        <f>K129+K132</f>
        <v>91406</v>
      </c>
      <c r="L133" s="8">
        <f>L129+L132</f>
        <v>111885</v>
      </c>
      <c r="M133" s="8">
        <f>M129+M132</f>
        <v>1937389</v>
      </c>
      <c r="N133" s="10">
        <f>N129+N132</f>
        <v>14414012</v>
      </c>
    </row>
    <row r="134" spans="1:14" x14ac:dyDescent="0.2">
      <c r="A134" s="16"/>
      <c r="B134" s="17"/>
      <c r="C134" s="18"/>
      <c r="D134" s="19"/>
      <c r="E134" s="19"/>
      <c r="F134" s="18"/>
      <c r="G134" s="18"/>
      <c r="H134" s="18"/>
      <c r="I134" s="18"/>
      <c r="J134" s="18"/>
      <c r="K134" s="18"/>
      <c r="L134" s="18"/>
      <c r="M134" s="18"/>
      <c r="N134" s="20"/>
    </row>
    <row r="135" spans="1:14" x14ac:dyDescent="0.2">
      <c r="A135" s="6" t="s">
        <v>541</v>
      </c>
      <c r="B135" s="7"/>
      <c r="C135" s="8"/>
      <c r="D135" s="9"/>
      <c r="E135" s="9"/>
      <c r="F135" s="8"/>
      <c r="G135" s="8"/>
      <c r="H135" s="8"/>
      <c r="I135" s="8"/>
      <c r="J135" s="8"/>
      <c r="K135" s="8"/>
      <c r="L135" s="8"/>
      <c r="M135" s="8"/>
      <c r="N135" s="10"/>
    </row>
    <row r="136" spans="1:14" x14ac:dyDescent="0.2">
      <c r="A136" s="6" t="s">
        <v>542</v>
      </c>
      <c r="B136" s="7" t="s">
        <v>6</v>
      </c>
      <c r="C136" s="8" t="s">
        <v>7</v>
      </c>
      <c r="D136" s="9" t="s">
        <v>8</v>
      </c>
      <c r="E136" s="9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10" t="s">
        <v>18</v>
      </c>
    </row>
    <row r="137" spans="1:14" x14ac:dyDescent="0.2">
      <c r="A137" s="11" t="s">
        <v>47</v>
      </c>
      <c r="B137" s="12"/>
      <c r="C137" s="13"/>
      <c r="D137" s="14"/>
      <c r="E137" s="14"/>
      <c r="F137" s="13"/>
      <c r="G137" s="13"/>
      <c r="H137" s="13"/>
      <c r="I137" s="13"/>
      <c r="J137" s="13"/>
      <c r="K137" s="13"/>
      <c r="L137" s="13"/>
      <c r="M137" s="13"/>
      <c r="N137" s="15"/>
    </row>
    <row r="138" spans="1:14" x14ac:dyDescent="0.2">
      <c r="A138" s="16" t="s">
        <v>48</v>
      </c>
      <c r="B138" s="17"/>
      <c r="C138" s="18">
        <v>6</v>
      </c>
      <c r="D138" s="19">
        <v>24</v>
      </c>
      <c r="E138" s="19">
        <v>12</v>
      </c>
      <c r="F138" s="18">
        <v>13336992</v>
      </c>
      <c r="G138" s="18">
        <v>4533264</v>
      </c>
      <c r="H138" s="18">
        <v>17870256</v>
      </c>
      <c r="I138" s="18">
        <v>0</v>
      </c>
      <c r="J138" s="18">
        <v>6218849</v>
      </c>
      <c r="K138" s="18">
        <v>178703</v>
      </c>
      <c r="L138" s="18">
        <v>219570</v>
      </c>
      <c r="M138" s="18">
        <v>0</v>
      </c>
      <c r="N138" s="20">
        <v>24308675</v>
      </c>
    </row>
    <row r="139" spans="1:14" x14ac:dyDescent="0.2">
      <c r="A139" s="16" t="s">
        <v>36</v>
      </c>
      <c r="B139" s="17"/>
      <c r="C139" s="18">
        <v>0</v>
      </c>
      <c r="D139" s="19">
        <v>-0.05</v>
      </c>
      <c r="E139" s="19">
        <v>0</v>
      </c>
      <c r="F139" s="18">
        <v>-25200</v>
      </c>
      <c r="G139" s="18">
        <v>0</v>
      </c>
      <c r="H139" s="18">
        <v>-25200</v>
      </c>
      <c r="I139" s="18">
        <v>0</v>
      </c>
      <c r="J139" s="18">
        <v>-8770</v>
      </c>
      <c r="K139" s="18">
        <v>-252</v>
      </c>
      <c r="L139" s="18">
        <v>0</v>
      </c>
      <c r="M139" s="18">
        <v>0</v>
      </c>
      <c r="N139" s="20">
        <v>-33970</v>
      </c>
    </row>
    <row r="140" spans="1:14" x14ac:dyDescent="0.2">
      <c r="A140" s="16" t="s">
        <v>37</v>
      </c>
      <c r="B140" s="17"/>
      <c r="C140" s="18">
        <v>0</v>
      </c>
      <c r="D140" s="19">
        <v>0</v>
      </c>
      <c r="E140" s="19">
        <v>0</v>
      </c>
      <c r="F140" s="18">
        <v>0</v>
      </c>
      <c r="G140" s="18">
        <v>0</v>
      </c>
      <c r="H140" s="18">
        <v>0</v>
      </c>
      <c r="I140" s="18">
        <v>25200</v>
      </c>
      <c r="J140" s="18">
        <v>8518</v>
      </c>
      <c r="K140" s="18">
        <v>0</v>
      </c>
      <c r="L140" s="18">
        <v>0</v>
      </c>
      <c r="M140" s="18">
        <v>0</v>
      </c>
      <c r="N140" s="20">
        <v>33718</v>
      </c>
    </row>
    <row r="141" spans="1:14" x14ac:dyDescent="0.2">
      <c r="A141" s="16" t="s">
        <v>20</v>
      </c>
      <c r="B141" s="17">
        <v>8</v>
      </c>
      <c r="C141" s="18">
        <v>0</v>
      </c>
      <c r="D141" s="19">
        <v>0</v>
      </c>
      <c r="E141" s="19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3769000</v>
      </c>
      <c r="N141" s="20">
        <v>3769000</v>
      </c>
    </row>
    <row r="142" spans="1:14" x14ac:dyDescent="0.2">
      <c r="A142" s="16" t="s">
        <v>21</v>
      </c>
      <c r="B142" s="17">
        <v>544</v>
      </c>
      <c r="C142" s="18">
        <v>0</v>
      </c>
      <c r="D142" s="19">
        <v>0</v>
      </c>
      <c r="E142" s="19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949345</v>
      </c>
      <c r="N142" s="20">
        <v>949345</v>
      </c>
    </row>
    <row r="143" spans="1:14" x14ac:dyDescent="0.2">
      <c r="A143" s="11" t="s">
        <v>24</v>
      </c>
      <c r="B143" s="12"/>
      <c r="C143" s="13">
        <f>SUM(C138:C142)</f>
        <v>6</v>
      </c>
      <c r="D143" s="14">
        <f>SUM(D138:D142)</f>
        <v>23.95</v>
      </c>
      <c r="E143" s="14">
        <f>SUM(E138:E142)</f>
        <v>12</v>
      </c>
      <c r="F143" s="13">
        <f>SUM(F138:F142)</f>
        <v>13311792</v>
      </c>
      <c r="G143" s="13">
        <f>SUM(G138:G142)</f>
        <v>4533264</v>
      </c>
      <c r="H143" s="13">
        <f>SUM(H138:H142)</f>
        <v>17845056</v>
      </c>
      <c r="I143" s="13">
        <f>SUM(I138:I142)</f>
        <v>25200</v>
      </c>
      <c r="J143" s="13">
        <f>SUM(J138:J142)</f>
        <v>6218597</v>
      </c>
      <c r="K143" s="13">
        <f>SUM(K138:K142)</f>
        <v>178451</v>
      </c>
      <c r="L143" s="13">
        <f>SUM(L138:L142)</f>
        <v>219570</v>
      </c>
      <c r="M143" s="13">
        <f>SUM(M138:M142)</f>
        <v>4718345</v>
      </c>
      <c r="N143" s="15">
        <f>SUM(N138:N142)</f>
        <v>29026768</v>
      </c>
    </row>
    <row r="144" spans="1:14" x14ac:dyDescent="0.2">
      <c r="A144" s="11" t="s">
        <v>25</v>
      </c>
      <c r="B144" s="12"/>
      <c r="C144" s="13"/>
      <c r="D144" s="14"/>
      <c r="E144" s="14"/>
      <c r="F144" s="13"/>
      <c r="G144" s="13"/>
      <c r="H144" s="13"/>
      <c r="I144" s="13"/>
      <c r="J144" s="13"/>
      <c r="K144" s="13"/>
      <c r="L144" s="13"/>
      <c r="M144" s="13"/>
      <c r="N144" s="15"/>
    </row>
    <row r="145" spans="1:14" x14ac:dyDescent="0.2">
      <c r="A145" s="16" t="s">
        <v>49</v>
      </c>
      <c r="B145" s="17"/>
      <c r="C145" s="18">
        <v>37</v>
      </c>
      <c r="D145" s="19">
        <v>0</v>
      </c>
      <c r="E145" s="19">
        <v>1.3511</v>
      </c>
      <c r="F145" s="18">
        <v>0</v>
      </c>
      <c r="G145" s="18">
        <v>415366</v>
      </c>
      <c r="H145" s="18">
        <v>415366</v>
      </c>
      <c r="I145" s="18">
        <v>0</v>
      </c>
      <c r="J145" s="18">
        <v>144548</v>
      </c>
      <c r="K145" s="18">
        <v>4154</v>
      </c>
      <c r="L145" s="18">
        <v>3700</v>
      </c>
      <c r="M145" s="18">
        <v>0</v>
      </c>
      <c r="N145" s="20">
        <v>563614</v>
      </c>
    </row>
    <row r="146" spans="1:14" x14ac:dyDescent="0.2">
      <c r="A146" s="11" t="s">
        <v>24</v>
      </c>
      <c r="B146" s="12"/>
      <c r="C146" s="13">
        <f>SUM(C145:C145)</f>
        <v>37</v>
      </c>
      <c r="D146" s="14">
        <f>SUM(D145:D145)</f>
        <v>0</v>
      </c>
      <c r="E146" s="14">
        <f>SUM(E145:E145)</f>
        <v>1.3511</v>
      </c>
      <c r="F146" s="13">
        <f>SUM(F145:F145)</f>
        <v>0</v>
      </c>
      <c r="G146" s="13">
        <f>SUM(G145:G145)</f>
        <v>415366</v>
      </c>
      <c r="H146" s="13">
        <f>SUM(H145:H145)</f>
        <v>415366</v>
      </c>
      <c r="I146" s="13">
        <f>SUM(I145:I145)</f>
        <v>0</v>
      </c>
      <c r="J146" s="13">
        <f>SUM(J145:J145)</f>
        <v>144548</v>
      </c>
      <c r="K146" s="13">
        <f>SUM(K145:K145)</f>
        <v>4154</v>
      </c>
      <c r="L146" s="13">
        <f>SUM(L145:L145)</f>
        <v>3700</v>
      </c>
      <c r="M146" s="13">
        <f>SUM(M145:M145)</f>
        <v>0</v>
      </c>
      <c r="N146" s="15">
        <f>SUM(N145:N145)</f>
        <v>563614</v>
      </c>
    </row>
    <row r="147" spans="1:14" x14ac:dyDescent="0.2">
      <c r="A147" s="6" t="s">
        <v>543</v>
      </c>
      <c r="B147" s="7"/>
      <c r="C147" s="8">
        <f>C143+C146</f>
        <v>43</v>
      </c>
      <c r="D147" s="9">
        <f>D143+D146</f>
        <v>23.95</v>
      </c>
      <c r="E147" s="9">
        <f>E143+E146</f>
        <v>13.351100000000001</v>
      </c>
      <c r="F147" s="8">
        <f>F143+F146</f>
        <v>13311792</v>
      </c>
      <c r="G147" s="8">
        <f>G143+G146</f>
        <v>4948630</v>
      </c>
      <c r="H147" s="8">
        <f>H143+H146</f>
        <v>18260422</v>
      </c>
      <c r="I147" s="8">
        <f>I143+I146</f>
        <v>25200</v>
      </c>
      <c r="J147" s="8">
        <f>J143+J146</f>
        <v>6363145</v>
      </c>
      <c r="K147" s="8">
        <f>K143+K146</f>
        <v>182605</v>
      </c>
      <c r="L147" s="8">
        <f>L143+L146</f>
        <v>223270</v>
      </c>
      <c r="M147" s="8">
        <f>M143+M146</f>
        <v>4718345</v>
      </c>
      <c r="N147" s="10">
        <f>N143+N146</f>
        <v>29590382</v>
      </c>
    </row>
    <row r="148" spans="1:14" x14ac:dyDescent="0.2">
      <c r="A148" s="16"/>
      <c r="B148" s="17"/>
      <c r="C148" s="18"/>
      <c r="D148" s="19"/>
      <c r="E148" s="19"/>
      <c r="F148" s="18"/>
      <c r="G148" s="18"/>
      <c r="H148" s="18"/>
      <c r="I148" s="18"/>
      <c r="J148" s="18"/>
      <c r="K148" s="18"/>
      <c r="L148" s="18"/>
      <c r="M148" s="18"/>
      <c r="N148" s="20"/>
    </row>
    <row r="149" spans="1:14" x14ac:dyDescent="0.2">
      <c r="A149" s="6" t="s">
        <v>544</v>
      </c>
      <c r="B149" s="7"/>
      <c r="C149" s="8"/>
      <c r="D149" s="9"/>
      <c r="E149" s="9"/>
      <c r="F149" s="8"/>
      <c r="G149" s="8"/>
      <c r="H149" s="8"/>
      <c r="I149" s="8"/>
      <c r="J149" s="8"/>
      <c r="K149" s="8"/>
      <c r="L149" s="8"/>
      <c r="M149" s="8"/>
      <c r="N149" s="10"/>
    </row>
    <row r="150" spans="1:14" x14ac:dyDescent="0.2">
      <c r="A150" s="6" t="s">
        <v>545</v>
      </c>
      <c r="B150" s="7" t="s">
        <v>6</v>
      </c>
      <c r="C150" s="8" t="s">
        <v>7</v>
      </c>
      <c r="D150" s="9" t="s">
        <v>8</v>
      </c>
      <c r="E150" s="9" t="s">
        <v>9</v>
      </c>
      <c r="F150" s="8" t="s">
        <v>10</v>
      </c>
      <c r="G150" s="8" t="s">
        <v>11</v>
      </c>
      <c r="H150" s="8" t="s">
        <v>12</v>
      </c>
      <c r="I150" s="8" t="s">
        <v>13</v>
      </c>
      <c r="J150" s="8" t="s">
        <v>14</v>
      </c>
      <c r="K150" s="8" t="s">
        <v>15</v>
      </c>
      <c r="L150" s="8" t="s">
        <v>16</v>
      </c>
      <c r="M150" s="8" t="s">
        <v>17</v>
      </c>
      <c r="N150" s="10" t="s">
        <v>18</v>
      </c>
    </row>
    <row r="151" spans="1:14" x14ac:dyDescent="0.2">
      <c r="A151" s="11" t="s">
        <v>47</v>
      </c>
      <c r="B151" s="12"/>
      <c r="C151" s="13"/>
      <c r="D151" s="14"/>
      <c r="E151" s="14"/>
      <c r="F151" s="13"/>
      <c r="G151" s="13"/>
      <c r="H151" s="13"/>
      <c r="I151" s="13"/>
      <c r="J151" s="13"/>
      <c r="K151" s="13"/>
      <c r="L151" s="13"/>
      <c r="M151" s="13"/>
      <c r="N151" s="15"/>
    </row>
    <row r="152" spans="1:14" x14ac:dyDescent="0.2">
      <c r="A152" s="16" t="s">
        <v>48</v>
      </c>
      <c r="B152" s="17"/>
      <c r="C152" s="18">
        <v>5</v>
      </c>
      <c r="D152" s="19">
        <v>20</v>
      </c>
      <c r="E152" s="19">
        <v>10</v>
      </c>
      <c r="F152" s="18">
        <v>11114160</v>
      </c>
      <c r="G152" s="18">
        <v>3777720</v>
      </c>
      <c r="H152" s="18">
        <v>14891880</v>
      </c>
      <c r="I152" s="18">
        <v>0</v>
      </c>
      <c r="J152" s="18">
        <v>5182374</v>
      </c>
      <c r="K152" s="18">
        <v>148919</v>
      </c>
      <c r="L152" s="18">
        <v>182975</v>
      </c>
      <c r="M152" s="18">
        <v>0</v>
      </c>
      <c r="N152" s="20">
        <v>20257229</v>
      </c>
    </row>
    <row r="153" spans="1:14" x14ac:dyDescent="0.2">
      <c r="A153" s="16" t="s">
        <v>241</v>
      </c>
      <c r="B153" s="17"/>
      <c r="C153" s="18">
        <v>0</v>
      </c>
      <c r="D153" s="19">
        <v>0</v>
      </c>
      <c r="E153" s="19">
        <v>0</v>
      </c>
      <c r="F153" s="18">
        <v>-47016</v>
      </c>
      <c r="G153" s="18">
        <v>0</v>
      </c>
      <c r="H153" s="18">
        <v>-47016</v>
      </c>
      <c r="I153" s="18">
        <v>0</v>
      </c>
      <c r="J153" s="18">
        <v>-16361</v>
      </c>
      <c r="K153" s="18">
        <v>-470</v>
      </c>
      <c r="L153" s="18">
        <v>0</v>
      </c>
      <c r="M153" s="18">
        <v>0</v>
      </c>
      <c r="N153" s="20">
        <v>-63377</v>
      </c>
    </row>
    <row r="154" spans="1:14" x14ac:dyDescent="0.2">
      <c r="A154" s="16" t="s">
        <v>242</v>
      </c>
      <c r="B154" s="17"/>
      <c r="C154" s="18">
        <v>0</v>
      </c>
      <c r="D154" s="19">
        <v>0</v>
      </c>
      <c r="E154" s="19">
        <v>0</v>
      </c>
      <c r="F154" s="18">
        <v>0</v>
      </c>
      <c r="G154" s="18">
        <v>0</v>
      </c>
      <c r="H154" s="18">
        <v>0</v>
      </c>
      <c r="I154" s="18">
        <v>47016</v>
      </c>
      <c r="J154" s="18">
        <v>0</v>
      </c>
      <c r="K154" s="18">
        <v>0</v>
      </c>
      <c r="L154" s="18">
        <v>0</v>
      </c>
      <c r="M154" s="18">
        <v>0</v>
      </c>
      <c r="N154" s="20">
        <v>47016</v>
      </c>
    </row>
    <row r="155" spans="1:14" x14ac:dyDescent="0.2">
      <c r="A155" s="16" t="s">
        <v>20</v>
      </c>
      <c r="B155" s="17">
        <v>8</v>
      </c>
      <c r="C155" s="18">
        <v>0</v>
      </c>
      <c r="D155" s="19">
        <v>0</v>
      </c>
      <c r="E155" s="19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2966000</v>
      </c>
      <c r="N155" s="20">
        <v>2966000</v>
      </c>
    </row>
    <row r="156" spans="1:14" x14ac:dyDescent="0.2">
      <c r="A156" s="16" t="s">
        <v>21</v>
      </c>
      <c r="B156" s="17">
        <v>544</v>
      </c>
      <c r="C156" s="18">
        <v>0</v>
      </c>
      <c r="D156" s="19">
        <v>0</v>
      </c>
      <c r="E156" s="19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763450</v>
      </c>
      <c r="N156" s="20">
        <v>763450</v>
      </c>
    </row>
    <row r="157" spans="1:14" x14ac:dyDescent="0.2">
      <c r="A157" s="11" t="s">
        <v>24</v>
      </c>
      <c r="B157" s="12"/>
      <c r="C157" s="13">
        <f>SUM(C152:C156)</f>
        <v>5</v>
      </c>
      <c r="D157" s="14">
        <f>SUM(D152:D156)</f>
        <v>20</v>
      </c>
      <c r="E157" s="14">
        <f>SUM(E152:E156)</f>
        <v>10</v>
      </c>
      <c r="F157" s="13">
        <f>SUM(F152:F156)</f>
        <v>11067144</v>
      </c>
      <c r="G157" s="13">
        <f>SUM(G152:G156)</f>
        <v>3777720</v>
      </c>
      <c r="H157" s="13">
        <f>SUM(H152:H156)</f>
        <v>14844864</v>
      </c>
      <c r="I157" s="13">
        <f>SUM(I152:I156)</f>
        <v>47016</v>
      </c>
      <c r="J157" s="13">
        <f>SUM(J152:J156)</f>
        <v>5166013</v>
      </c>
      <c r="K157" s="13">
        <f>SUM(K152:K156)</f>
        <v>148449</v>
      </c>
      <c r="L157" s="13">
        <f>SUM(L152:L156)</f>
        <v>182975</v>
      </c>
      <c r="M157" s="13">
        <f>SUM(M152:M156)</f>
        <v>3729450</v>
      </c>
      <c r="N157" s="15">
        <f>SUM(N152:N156)</f>
        <v>23970318</v>
      </c>
    </row>
    <row r="158" spans="1:14" x14ac:dyDescent="0.2">
      <c r="A158" s="11" t="s">
        <v>25</v>
      </c>
      <c r="B158" s="12"/>
      <c r="C158" s="13"/>
      <c r="D158" s="14"/>
      <c r="E158" s="14"/>
      <c r="F158" s="13"/>
      <c r="G158" s="13"/>
      <c r="H158" s="13"/>
      <c r="I158" s="13"/>
      <c r="J158" s="13"/>
      <c r="K158" s="13"/>
      <c r="L158" s="13"/>
      <c r="M158" s="13"/>
      <c r="N158" s="15"/>
    </row>
    <row r="159" spans="1:14" x14ac:dyDescent="0.2">
      <c r="A159" s="16" t="s">
        <v>49</v>
      </c>
      <c r="B159" s="17"/>
      <c r="C159" s="18">
        <v>36</v>
      </c>
      <c r="D159" s="19">
        <v>0</v>
      </c>
      <c r="E159" s="19">
        <v>1.3152999999999999</v>
      </c>
      <c r="F159" s="18">
        <v>0</v>
      </c>
      <c r="G159" s="18">
        <v>404360</v>
      </c>
      <c r="H159" s="18">
        <v>404360</v>
      </c>
      <c r="I159" s="18">
        <v>0</v>
      </c>
      <c r="J159" s="18">
        <v>140717</v>
      </c>
      <c r="K159" s="18">
        <v>4044</v>
      </c>
      <c r="L159" s="18">
        <v>3600</v>
      </c>
      <c r="M159" s="18">
        <v>0</v>
      </c>
      <c r="N159" s="20">
        <v>548677</v>
      </c>
    </row>
    <row r="160" spans="1:14" x14ac:dyDescent="0.2">
      <c r="A160" s="16" t="s">
        <v>323</v>
      </c>
      <c r="B160" s="17"/>
      <c r="C160" s="18">
        <v>17</v>
      </c>
      <c r="D160" s="19">
        <v>0</v>
      </c>
      <c r="E160" s="19">
        <v>0.49409999999999998</v>
      </c>
      <c r="F160" s="18">
        <v>0</v>
      </c>
      <c r="G160" s="18">
        <v>151900</v>
      </c>
      <c r="H160" s="18">
        <v>151900</v>
      </c>
      <c r="I160" s="18">
        <v>0</v>
      </c>
      <c r="J160" s="18">
        <v>52861</v>
      </c>
      <c r="K160" s="18">
        <v>1519</v>
      </c>
      <c r="L160" s="18">
        <v>1020</v>
      </c>
      <c r="M160" s="18">
        <v>0</v>
      </c>
      <c r="N160" s="20">
        <v>205781</v>
      </c>
    </row>
    <row r="161" spans="1:14" x14ac:dyDescent="0.2">
      <c r="A161" s="16" t="s">
        <v>146</v>
      </c>
      <c r="B161" s="17"/>
      <c r="C161" s="18">
        <v>8</v>
      </c>
      <c r="D161" s="19">
        <v>0</v>
      </c>
      <c r="E161" s="19">
        <v>0.2235</v>
      </c>
      <c r="F161" s="18">
        <v>0</v>
      </c>
      <c r="G161" s="18">
        <v>68710</v>
      </c>
      <c r="H161" s="18">
        <v>68710</v>
      </c>
      <c r="I161" s="18">
        <v>0</v>
      </c>
      <c r="J161" s="18">
        <v>23911</v>
      </c>
      <c r="K161" s="18">
        <v>687</v>
      </c>
      <c r="L161" s="18">
        <v>488</v>
      </c>
      <c r="M161" s="18">
        <v>0</v>
      </c>
      <c r="N161" s="20">
        <v>93109</v>
      </c>
    </row>
    <row r="162" spans="1:14" x14ac:dyDescent="0.2">
      <c r="A162" s="11" t="s">
        <v>24</v>
      </c>
      <c r="B162" s="12"/>
      <c r="C162" s="13">
        <f>SUM(C159:C161)</f>
        <v>61</v>
      </c>
      <c r="D162" s="14">
        <f>SUM(D159:D161)</f>
        <v>0</v>
      </c>
      <c r="E162" s="14">
        <f>SUM(E159:E161)</f>
        <v>2.0328999999999997</v>
      </c>
      <c r="F162" s="13">
        <f>SUM(F159:F161)</f>
        <v>0</v>
      </c>
      <c r="G162" s="13">
        <f>SUM(G159:G161)</f>
        <v>624970</v>
      </c>
      <c r="H162" s="13">
        <f>SUM(H159:H161)</f>
        <v>624970</v>
      </c>
      <c r="I162" s="13">
        <f>SUM(I159:I161)</f>
        <v>0</v>
      </c>
      <c r="J162" s="13">
        <f>SUM(J159:J161)</f>
        <v>217489</v>
      </c>
      <c r="K162" s="13">
        <f>SUM(K159:K161)</f>
        <v>6250</v>
      </c>
      <c r="L162" s="13">
        <f>SUM(L159:L161)</f>
        <v>5108</v>
      </c>
      <c r="M162" s="13">
        <f>SUM(M159:M161)</f>
        <v>0</v>
      </c>
      <c r="N162" s="15">
        <f>SUM(N159:N161)</f>
        <v>847567</v>
      </c>
    </row>
    <row r="163" spans="1:14" x14ac:dyDescent="0.2">
      <c r="A163" s="6" t="s">
        <v>546</v>
      </c>
      <c r="B163" s="7"/>
      <c r="C163" s="8">
        <f>C157+C162</f>
        <v>66</v>
      </c>
      <c r="D163" s="9">
        <f>D157+D162</f>
        <v>20</v>
      </c>
      <c r="E163" s="9">
        <f>E157+E162</f>
        <v>12.0329</v>
      </c>
      <c r="F163" s="8">
        <f>F157+F162</f>
        <v>11067144</v>
      </c>
      <c r="G163" s="8">
        <f>G157+G162</f>
        <v>4402690</v>
      </c>
      <c r="H163" s="8">
        <f>H157+H162</f>
        <v>15469834</v>
      </c>
      <c r="I163" s="8">
        <f>I157+I162</f>
        <v>47016</v>
      </c>
      <c r="J163" s="8">
        <f>J157+J162</f>
        <v>5383502</v>
      </c>
      <c r="K163" s="8">
        <f>K157+K162</f>
        <v>154699</v>
      </c>
      <c r="L163" s="8">
        <f>L157+L162</f>
        <v>188083</v>
      </c>
      <c r="M163" s="8">
        <f>M157+M162</f>
        <v>3729450</v>
      </c>
      <c r="N163" s="10">
        <f>N157+N162</f>
        <v>24817885</v>
      </c>
    </row>
    <row r="164" spans="1:14" x14ac:dyDescent="0.2">
      <c r="A164" s="16"/>
      <c r="B164" s="17"/>
      <c r="C164" s="18"/>
      <c r="D164" s="19"/>
      <c r="E164" s="19"/>
      <c r="F164" s="18"/>
      <c r="G164" s="18"/>
      <c r="H164" s="18"/>
      <c r="I164" s="18"/>
      <c r="J164" s="18"/>
      <c r="K164" s="18"/>
      <c r="L164" s="18"/>
      <c r="M164" s="18"/>
      <c r="N164" s="20"/>
    </row>
    <row r="165" spans="1:14" x14ac:dyDescent="0.2">
      <c r="A165" s="6" t="s">
        <v>547</v>
      </c>
      <c r="B165" s="7"/>
      <c r="C165" s="8"/>
      <c r="D165" s="9"/>
      <c r="E165" s="9"/>
      <c r="F165" s="8"/>
      <c r="G165" s="8"/>
      <c r="H165" s="8"/>
      <c r="I165" s="8"/>
      <c r="J165" s="8"/>
      <c r="K165" s="8"/>
      <c r="L165" s="8"/>
      <c r="M165" s="8"/>
      <c r="N165" s="10"/>
    </row>
    <row r="166" spans="1:14" x14ac:dyDescent="0.2">
      <c r="A166" s="6" t="s">
        <v>548</v>
      </c>
      <c r="B166" s="7" t="s">
        <v>6</v>
      </c>
      <c r="C166" s="8" t="s">
        <v>7</v>
      </c>
      <c r="D166" s="9" t="s">
        <v>8</v>
      </c>
      <c r="E166" s="9" t="s">
        <v>9</v>
      </c>
      <c r="F166" s="8" t="s">
        <v>10</v>
      </c>
      <c r="G166" s="8" t="s">
        <v>11</v>
      </c>
      <c r="H166" s="8" t="s">
        <v>12</v>
      </c>
      <c r="I166" s="8" t="s">
        <v>13</v>
      </c>
      <c r="J166" s="8" t="s">
        <v>14</v>
      </c>
      <c r="K166" s="8" t="s">
        <v>15</v>
      </c>
      <c r="L166" s="8" t="s">
        <v>16</v>
      </c>
      <c r="M166" s="8" t="s">
        <v>17</v>
      </c>
      <c r="N166" s="10" t="s">
        <v>18</v>
      </c>
    </row>
    <row r="167" spans="1:14" x14ac:dyDescent="0.2">
      <c r="A167" s="11" t="s">
        <v>47</v>
      </c>
      <c r="B167" s="12"/>
      <c r="C167" s="13"/>
      <c r="D167" s="14"/>
      <c r="E167" s="14"/>
      <c r="F167" s="13"/>
      <c r="G167" s="13"/>
      <c r="H167" s="13"/>
      <c r="I167" s="13"/>
      <c r="J167" s="13"/>
      <c r="K167" s="13"/>
      <c r="L167" s="13"/>
      <c r="M167" s="13"/>
      <c r="N167" s="15"/>
    </row>
    <row r="168" spans="1:14" x14ac:dyDescent="0.2">
      <c r="A168" s="16" t="s">
        <v>48</v>
      </c>
      <c r="B168" s="17"/>
      <c r="C168" s="18">
        <v>3</v>
      </c>
      <c r="D168" s="19">
        <v>12</v>
      </c>
      <c r="E168" s="19">
        <v>6</v>
      </c>
      <c r="F168" s="18">
        <v>6668496</v>
      </c>
      <c r="G168" s="18">
        <v>2266632</v>
      </c>
      <c r="H168" s="18">
        <v>8935128</v>
      </c>
      <c r="I168" s="18">
        <v>0</v>
      </c>
      <c r="J168" s="18">
        <v>3109425</v>
      </c>
      <c r="K168" s="18">
        <v>89351</v>
      </c>
      <c r="L168" s="18">
        <v>109785</v>
      </c>
      <c r="M168" s="18">
        <v>0</v>
      </c>
      <c r="N168" s="20">
        <v>12154338</v>
      </c>
    </row>
    <row r="169" spans="1:14" x14ac:dyDescent="0.2">
      <c r="A169" s="16" t="s">
        <v>36</v>
      </c>
      <c r="B169" s="17"/>
      <c r="C169" s="18">
        <v>0</v>
      </c>
      <c r="D169" s="19">
        <v>-0.13</v>
      </c>
      <c r="E169" s="19">
        <v>0</v>
      </c>
      <c r="F169" s="18">
        <v>-84000</v>
      </c>
      <c r="G169" s="18">
        <v>0</v>
      </c>
      <c r="H169" s="18">
        <v>-84000</v>
      </c>
      <c r="I169" s="18">
        <v>0</v>
      </c>
      <c r="J169" s="18">
        <v>-29232</v>
      </c>
      <c r="K169" s="18">
        <v>-840</v>
      </c>
      <c r="L169" s="18">
        <v>0</v>
      </c>
      <c r="M169" s="18">
        <v>0</v>
      </c>
      <c r="N169" s="20">
        <v>-113232</v>
      </c>
    </row>
    <row r="170" spans="1:14" x14ac:dyDescent="0.2">
      <c r="A170" s="16" t="s">
        <v>37</v>
      </c>
      <c r="B170" s="17"/>
      <c r="C170" s="18">
        <v>0</v>
      </c>
      <c r="D170" s="19">
        <v>0</v>
      </c>
      <c r="E170" s="19">
        <v>0</v>
      </c>
      <c r="F170" s="18">
        <v>0</v>
      </c>
      <c r="G170" s="18">
        <v>0</v>
      </c>
      <c r="H170" s="18">
        <v>0</v>
      </c>
      <c r="I170" s="18">
        <v>84000</v>
      </c>
      <c r="J170" s="18">
        <v>28392</v>
      </c>
      <c r="K170" s="18">
        <v>0</v>
      </c>
      <c r="L170" s="18">
        <v>0</v>
      </c>
      <c r="M170" s="18">
        <v>0</v>
      </c>
      <c r="N170" s="20">
        <v>112392</v>
      </c>
    </row>
    <row r="171" spans="1:14" x14ac:dyDescent="0.2">
      <c r="A171" s="16" t="s">
        <v>20</v>
      </c>
      <c r="B171" s="17">
        <v>8</v>
      </c>
      <c r="C171" s="18">
        <v>0</v>
      </c>
      <c r="D171" s="19">
        <v>0</v>
      </c>
      <c r="E171" s="19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1931000</v>
      </c>
      <c r="N171" s="20">
        <v>1931000</v>
      </c>
    </row>
    <row r="172" spans="1:14" x14ac:dyDescent="0.2">
      <c r="A172" s="16" t="s">
        <v>21</v>
      </c>
      <c r="B172" s="17">
        <v>544</v>
      </c>
      <c r="C172" s="18">
        <v>0</v>
      </c>
      <c r="D172" s="19">
        <v>0</v>
      </c>
      <c r="E172" s="19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383664</v>
      </c>
      <c r="N172" s="20">
        <v>383664</v>
      </c>
    </row>
    <row r="173" spans="1:14" x14ac:dyDescent="0.2">
      <c r="A173" s="11" t="s">
        <v>24</v>
      </c>
      <c r="B173" s="12"/>
      <c r="C173" s="13">
        <f>SUM(C168:C172)</f>
        <v>3</v>
      </c>
      <c r="D173" s="14">
        <f>SUM(D168:D172)</f>
        <v>11.87</v>
      </c>
      <c r="E173" s="14">
        <f>SUM(E168:E172)</f>
        <v>6</v>
      </c>
      <c r="F173" s="13">
        <f>SUM(F168:F172)</f>
        <v>6584496</v>
      </c>
      <c r="G173" s="13">
        <f>SUM(G168:G172)</f>
        <v>2266632</v>
      </c>
      <c r="H173" s="13">
        <f>SUM(H168:H172)</f>
        <v>8851128</v>
      </c>
      <c r="I173" s="13">
        <f>SUM(I168:I172)</f>
        <v>84000</v>
      </c>
      <c r="J173" s="13">
        <f>SUM(J168:J172)</f>
        <v>3108585</v>
      </c>
      <c r="K173" s="13">
        <f>SUM(K168:K172)</f>
        <v>88511</v>
      </c>
      <c r="L173" s="13">
        <f>SUM(L168:L172)</f>
        <v>109785</v>
      </c>
      <c r="M173" s="13">
        <f>SUM(M168:M172)</f>
        <v>2314664</v>
      </c>
      <c r="N173" s="15">
        <f>SUM(N168:N172)</f>
        <v>14468162</v>
      </c>
    </row>
    <row r="174" spans="1:14" x14ac:dyDescent="0.2">
      <c r="A174" s="11" t="s">
        <v>25</v>
      </c>
      <c r="B174" s="12"/>
      <c r="C174" s="13"/>
      <c r="D174" s="14"/>
      <c r="E174" s="14"/>
      <c r="F174" s="13"/>
      <c r="G174" s="13"/>
      <c r="H174" s="13"/>
      <c r="I174" s="13"/>
      <c r="J174" s="13"/>
      <c r="K174" s="13"/>
      <c r="L174" s="13"/>
      <c r="M174" s="13"/>
      <c r="N174" s="15"/>
    </row>
    <row r="175" spans="1:14" x14ac:dyDescent="0.2">
      <c r="A175" s="16" t="s">
        <v>49</v>
      </c>
      <c r="B175" s="17"/>
      <c r="C175" s="18">
        <v>23</v>
      </c>
      <c r="D175" s="19">
        <v>0</v>
      </c>
      <c r="E175" s="19">
        <v>0.84609999999999996</v>
      </c>
      <c r="F175" s="18">
        <v>0</v>
      </c>
      <c r="G175" s="18">
        <v>260115</v>
      </c>
      <c r="H175" s="18">
        <v>260115</v>
      </c>
      <c r="I175" s="18">
        <v>0</v>
      </c>
      <c r="J175" s="18">
        <v>90520</v>
      </c>
      <c r="K175" s="18">
        <v>2601</v>
      </c>
      <c r="L175" s="18">
        <v>2300</v>
      </c>
      <c r="M175" s="18">
        <v>0</v>
      </c>
      <c r="N175" s="20">
        <v>352935</v>
      </c>
    </row>
    <row r="176" spans="1:14" x14ac:dyDescent="0.2">
      <c r="A176" s="11" t="s">
        <v>24</v>
      </c>
      <c r="B176" s="12"/>
      <c r="C176" s="13">
        <f>SUM(C175:C175)</f>
        <v>23</v>
      </c>
      <c r="D176" s="14">
        <f>SUM(D175:D175)</f>
        <v>0</v>
      </c>
      <c r="E176" s="14">
        <f>SUM(E175:E175)</f>
        <v>0.84609999999999996</v>
      </c>
      <c r="F176" s="13">
        <f>SUM(F175:F175)</f>
        <v>0</v>
      </c>
      <c r="G176" s="13">
        <f>SUM(G175:G175)</f>
        <v>260115</v>
      </c>
      <c r="H176" s="13">
        <f>SUM(H175:H175)</f>
        <v>260115</v>
      </c>
      <c r="I176" s="13">
        <f>SUM(I175:I175)</f>
        <v>0</v>
      </c>
      <c r="J176" s="13">
        <f>SUM(J175:J175)</f>
        <v>90520</v>
      </c>
      <c r="K176" s="13">
        <f>SUM(K175:K175)</f>
        <v>2601</v>
      </c>
      <c r="L176" s="13">
        <f>SUM(L175:L175)</f>
        <v>2300</v>
      </c>
      <c r="M176" s="13">
        <f>SUM(M175:M175)</f>
        <v>0</v>
      </c>
      <c r="N176" s="15">
        <f>SUM(N175:N175)</f>
        <v>352935</v>
      </c>
    </row>
    <row r="177" spans="1:14" x14ac:dyDescent="0.2">
      <c r="A177" s="6" t="s">
        <v>549</v>
      </c>
      <c r="B177" s="7"/>
      <c r="C177" s="8">
        <f>C173+C176</f>
        <v>26</v>
      </c>
      <c r="D177" s="9">
        <f>D173+D176</f>
        <v>11.87</v>
      </c>
      <c r="E177" s="9">
        <f>E173+E176</f>
        <v>6.8460999999999999</v>
      </c>
      <c r="F177" s="8">
        <f>F173+F176</f>
        <v>6584496</v>
      </c>
      <c r="G177" s="8">
        <f>G173+G176</f>
        <v>2526747</v>
      </c>
      <c r="H177" s="8">
        <f>H173+H176</f>
        <v>9111243</v>
      </c>
      <c r="I177" s="8">
        <f>I173+I176</f>
        <v>84000</v>
      </c>
      <c r="J177" s="8">
        <f>J173+J176</f>
        <v>3199105</v>
      </c>
      <c r="K177" s="8">
        <f>K173+K176</f>
        <v>91112</v>
      </c>
      <c r="L177" s="8">
        <f>L173+L176</f>
        <v>112085</v>
      </c>
      <c r="M177" s="8">
        <f>M173+M176</f>
        <v>2314664</v>
      </c>
      <c r="N177" s="10">
        <f>N173+N176</f>
        <v>14821097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89AD3-35CB-4F7E-AA41-8C936CC7C8A3}">
  <dimension ref="A1:N17"/>
  <sheetViews>
    <sheetView workbookViewId="0">
      <selection activeCell="B5" sqref="B5:D5"/>
    </sheetView>
  </sheetViews>
  <sheetFormatPr defaultRowHeight="12.75" x14ac:dyDescent="0.2"/>
  <cols>
    <col min="1" max="1" width="39" style="3" customWidth="1"/>
    <col min="2" max="5" width="9.28515625" style="3" bestFit="1" customWidth="1"/>
    <col min="6" max="8" width="9.85546875" style="3" bestFit="1" customWidth="1"/>
    <col min="9" max="9" width="9.28515625" style="3" bestFit="1" customWidth="1"/>
    <col min="10" max="10" width="9.85546875" style="3" bestFit="1" customWidth="1"/>
    <col min="11" max="13" width="9.28515625" style="3" bestFit="1" customWidth="1"/>
    <col min="14" max="14" width="10.85546875" style="3" bestFit="1" customWidth="1"/>
    <col min="15" max="16384" width="9.140625" style="3"/>
  </cols>
  <sheetData>
    <row r="1" spans="1:14" x14ac:dyDescent="0.2">
      <c r="A1" s="2" t="s">
        <v>0</v>
      </c>
      <c r="C1" s="4"/>
      <c r="D1" s="5"/>
      <c r="E1" s="5"/>
      <c r="F1" s="4"/>
    </row>
    <row r="2" spans="1:14" x14ac:dyDescent="0.2">
      <c r="A2" s="2" t="s">
        <v>1</v>
      </c>
      <c r="C2" s="4"/>
      <c r="D2" s="5"/>
      <c r="E2" s="5"/>
      <c r="F2" s="4"/>
    </row>
    <row r="3" spans="1:14" x14ac:dyDescent="0.2">
      <c r="A3" s="2" t="s">
        <v>2</v>
      </c>
      <c r="C3" s="4"/>
      <c r="D3" s="5"/>
      <c r="E3" s="5"/>
      <c r="F3" s="4"/>
    </row>
    <row r="4" spans="1:14" x14ac:dyDescent="0.2">
      <c r="A4" s="2" t="s">
        <v>3</v>
      </c>
      <c r="C4" s="4"/>
      <c r="D4" s="5"/>
      <c r="E4" s="5"/>
      <c r="F4" s="4"/>
    </row>
    <row r="5" spans="1:14" ht="15.75" x14ac:dyDescent="0.25">
      <c r="A5" s="71" t="s">
        <v>632</v>
      </c>
      <c r="B5" s="60"/>
      <c r="C5" s="61"/>
      <c r="D5" s="62"/>
      <c r="E5" s="5"/>
      <c r="F5" s="4"/>
    </row>
    <row r="7" spans="1:14" x14ac:dyDescent="0.2">
      <c r="A7" s="6" t="s">
        <v>550</v>
      </c>
      <c r="B7" s="7"/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x14ac:dyDescent="0.2">
      <c r="A8" s="6" t="s">
        <v>551</v>
      </c>
      <c r="B8" s="7" t="s">
        <v>6</v>
      </c>
      <c r="C8" s="8" t="s">
        <v>7</v>
      </c>
      <c r="D8" s="9" t="s">
        <v>8</v>
      </c>
      <c r="E8" s="9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10" t="s">
        <v>18</v>
      </c>
    </row>
    <row r="9" spans="1:14" x14ac:dyDescent="0.2">
      <c r="A9" s="11" t="s">
        <v>68</v>
      </c>
      <c r="B9" s="12"/>
      <c r="C9" s="13"/>
      <c r="D9" s="14"/>
      <c r="E9" s="14"/>
      <c r="F9" s="13"/>
      <c r="G9" s="13"/>
      <c r="H9" s="13"/>
      <c r="I9" s="13"/>
      <c r="J9" s="13"/>
      <c r="K9" s="13"/>
      <c r="L9" s="13"/>
      <c r="M9" s="13"/>
      <c r="N9" s="15"/>
    </row>
    <row r="10" spans="1:14" x14ac:dyDescent="0.2">
      <c r="A10" s="16" t="s">
        <v>552</v>
      </c>
      <c r="B10" s="17"/>
      <c r="C10" s="18">
        <v>17450</v>
      </c>
      <c r="D10" s="19">
        <v>103.869</v>
      </c>
      <c r="E10" s="19">
        <v>33.557699999999997</v>
      </c>
      <c r="F10" s="18">
        <v>64733238</v>
      </c>
      <c r="G10" s="18">
        <v>12223325</v>
      </c>
      <c r="H10" s="18">
        <v>76956563</v>
      </c>
      <c r="I10" s="18">
        <v>0</v>
      </c>
      <c r="J10" s="18">
        <v>26780885</v>
      </c>
      <c r="K10" s="18">
        <v>769566</v>
      </c>
      <c r="L10" s="18">
        <v>2181250</v>
      </c>
      <c r="M10" s="18">
        <v>0</v>
      </c>
      <c r="N10" s="20">
        <v>105918698</v>
      </c>
    </row>
    <row r="11" spans="1:14" x14ac:dyDescent="0.2">
      <c r="A11" s="16" t="s">
        <v>36</v>
      </c>
      <c r="B11" s="17"/>
      <c r="C11" s="18">
        <v>0</v>
      </c>
      <c r="D11" s="19">
        <v>-0.6</v>
      </c>
      <c r="E11" s="19">
        <v>0</v>
      </c>
      <c r="F11" s="18">
        <v>-298200</v>
      </c>
      <c r="G11" s="18">
        <v>0</v>
      </c>
      <c r="H11" s="18">
        <v>-298200</v>
      </c>
      <c r="I11" s="18">
        <v>0</v>
      </c>
      <c r="J11" s="18">
        <v>-103774</v>
      </c>
      <c r="K11" s="18">
        <v>-2982</v>
      </c>
      <c r="L11" s="18">
        <v>0</v>
      </c>
      <c r="M11" s="18">
        <v>0</v>
      </c>
      <c r="N11" s="20">
        <v>-401974</v>
      </c>
    </row>
    <row r="12" spans="1:14" x14ac:dyDescent="0.2">
      <c r="A12" s="16" t="s">
        <v>37</v>
      </c>
      <c r="B12" s="17"/>
      <c r="C12" s="18">
        <v>0</v>
      </c>
      <c r="D12" s="19">
        <v>0</v>
      </c>
      <c r="E12" s="19">
        <v>0</v>
      </c>
      <c r="F12" s="18">
        <v>0</v>
      </c>
      <c r="G12" s="18">
        <v>0</v>
      </c>
      <c r="H12" s="18">
        <v>0</v>
      </c>
      <c r="I12" s="18">
        <v>298200</v>
      </c>
      <c r="J12" s="18">
        <v>100792</v>
      </c>
      <c r="K12" s="18">
        <v>0</v>
      </c>
      <c r="L12" s="18">
        <v>0</v>
      </c>
      <c r="M12" s="18">
        <v>0</v>
      </c>
      <c r="N12" s="20">
        <v>398992</v>
      </c>
    </row>
    <row r="13" spans="1:14" x14ac:dyDescent="0.2">
      <c r="A13" s="16" t="s">
        <v>30</v>
      </c>
      <c r="B13" s="17">
        <v>7</v>
      </c>
      <c r="C13" s="18">
        <v>0</v>
      </c>
      <c r="D13" s="19">
        <v>0</v>
      </c>
      <c r="E13" s="19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1935718</v>
      </c>
      <c r="N13" s="20">
        <v>1935718</v>
      </c>
    </row>
    <row r="14" spans="1:14" x14ac:dyDescent="0.2">
      <c r="A14" s="16" t="s">
        <v>20</v>
      </c>
      <c r="B14" s="17">
        <v>8</v>
      </c>
      <c r="C14" s="18">
        <v>0</v>
      </c>
      <c r="D14" s="19">
        <v>0</v>
      </c>
      <c r="E14" s="19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5001000</v>
      </c>
      <c r="N14" s="20">
        <v>5001000</v>
      </c>
    </row>
    <row r="15" spans="1:14" x14ac:dyDescent="0.2">
      <c r="A15" s="16" t="s">
        <v>21</v>
      </c>
      <c r="B15" s="17">
        <v>544</v>
      </c>
      <c r="C15" s="18">
        <v>0</v>
      </c>
      <c r="D15" s="19">
        <v>0</v>
      </c>
      <c r="E15" s="19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2237439</v>
      </c>
      <c r="N15" s="20">
        <v>2237439</v>
      </c>
    </row>
    <row r="16" spans="1:14" x14ac:dyDescent="0.2">
      <c r="A16" s="11" t="s">
        <v>24</v>
      </c>
      <c r="B16" s="12"/>
      <c r="C16" s="13">
        <f>SUM(C10:C15)</f>
        <v>17450</v>
      </c>
      <c r="D16" s="14">
        <f>SUM(D10:D15)</f>
        <v>103.26900000000001</v>
      </c>
      <c r="E16" s="14">
        <f>SUM(E10:E15)</f>
        <v>33.557699999999997</v>
      </c>
      <c r="F16" s="13">
        <f>SUM(F10:F15)</f>
        <v>64435038</v>
      </c>
      <c r="G16" s="13">
        <f>SUM(G10:G15)</f>
        <v>12223325</v>
      </c>
      <c r="H16" s="13">
        <f>SUM(H10:H15)</f>
        <v>76658363</v>
      </c>
      <c r="I16" s="13">
        <f>SUM(I10:I15)</f>
        <v>298200</v>
      </c>
      <c r="J16" s="13">
        <f>SUM(J10:J15)</f>
        <v>26777903</v>
      </c>
      <c r="K16" s="13">
        <f>SUM(K10:K15)</f>
        <v>766584</v>
      </c>
      <c r="L16" s="13">
        <f>SUM(L10:L15)</f>
        <v>2181250</v>
      </c>
      <c r="M16" s="13">
        <f>SUM(M10:M15)</f>
        <v>9174157</v>
      </c>
      <c r="N16" s="15">
        <f>SUM(N10:N15)</f>
        <v>115089873</v>
      </c>
    </row>
    <row r="17" spans="1:14" x14ac:dyDescent="0.2">
      <c r="A17" s="6" t="s">
        <v>553</v>
      </c>
      <c r="B17" s="7"/>
      <c r="C17" s="8">
        <f>C16</f>
        <v>17450</v>
      </c>
      <c r="D17" s="9">
        <f>D16</f>
        <v>103.26900000000001</v>
      </c>
      <c r="E17" s="9">
        <f>E16</f>
        <v>33.557699999999997</v>
      </c>
      <c r="F17" s="8">
        <f>F16</f>
        <v>64435038</v>
      </c>
      <c r="G17" s="8">
        <f>G16</f>
        <v>12223325</v>
      </c>
      <c r="H17" s="8">
        <f>H16</f>
        <v>76658363</v>
      </c>
      <c r="I17" s="8">
        <f>I16</f>
        <v>298200</v>
      </c>
      <c r="J17" s="8">
        <f>J16</f>
        <v>26777903</v>
      </c>
      <c r="K17" s="8">
        <f>K16</f>
        <v>766584</v>
      </c>
      <c r="L17" s="8">
        <f>L16</f>
        <v>2181250</v>
      </c>
      <c r="M17" s="8">
        <f>M16</f>
        <v>9174157</v>
      </c>
      <c r="N17" s="10">
        <f>N16</f>
        <v>115089873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38A7F-9B61-4722-8F2F-418A2984DEBF}">
  <dimension ref="A1:N131"/>
  <sheetViews>
    <sheetView workbookViewId="0">
      <selection activeCell="A5" sqref="A5"/>
    </sheetView>
  </sheetViews>
  <sheetFormatPr defaultRowHeight="12.75" x14ac:dyDescent="0.2"/>
  <cols>
    <col min="1" max="1" width="38.5703125" style="3" customWidth="1"/>
    <col min="2" max="5" width="9.28515625" style="3" bestFit="1" customWidth="1"/>
    <col min="6" max="6" width="9.85546875" style="3" bestFit="1" customWidth="1"/>
    <col min="7" max="7" width="9.28515625" style="3" bestFit="1" customWidth="1"/>
    <col min="8" max="8" width="9.85546875" style="3" bestFit="1" customWidth="1"/>
    <col min="9" max="13" width="9.28515625" style="3" bestFit="1" customWidth="1"/>
    <col min="14" max="14" width="9.85546875" style="3" bestFit="1" customWidth="1"/>
    <col min="15" max="16384" width="9.140625" style="3"/>
  </cols>
  <sheetData>
    <row r="1" spans="1:14" x14ac:dyDescent="0.2">
      <c r="A1" s="2" t="s">
        <v>0</v>
      </c>
      <c r="C1" s="4"/>
      <c r="D1" s="5"/>
      <c r="E1" s="5"/>
      <c r="F1" s="4"/>
    </row>
    <row r="2" spans="1:14" x14ac:dyDescent="0.2">
      <c r="A2" s="2" t="s">
        <v>1</v>
      </c>
      <c r="C2" s="4"/>
      <c r="D2" s="5"/>
      <c r="E2" s="5"/>
      <c r="F2" s="4"/>
    </row>
    <row r="3" spans="1:14" x14ac:dyDescent="0.2">
      <c r="A3" s="2" t="s">
        <v>2</v>
      </c>
      <c r="C3" s="4"/>
      <c r="D3" s="5"/>
      <c r="E3" s="5"/>
      <c r="F3" s="4"/>
    </row>
    <row r="4" spans="1:14" x14ac:dyDescent="0.2">
      <c r="A4" s="2" t="s">
        <v>3</v>
      </c>
      <c r="C4" s="4"/>
      <c r="D4" s="5"/>
      <c r="E4" s="5"/>
      <c r="F4" s="4"/>
    </row>
    <row r="5" spans="1:14" ht="15.75" x14ac:dyDescent="0.25">
      <c r="A5" s="72" t="s">
        <v>632</v>
      </c>
      <c r="B5" s="21"/>
      <c r="C5" s="58"/>
      <c r="D5" s="59"/>
      <c r="E5" s="5"/>
      <c r="F5" s="4"/>
    </row>
    <row r="7" spans="1:14" x14ac:dyDescent="0.2">
      <c r="A7" s="6" t="s">
        <v>554</v>
      </c>
      <c r="B7" s="7"/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x14ac:dyDescent="0.2">
      <c r="A8" s="6" t="s">
        <v>555</v>
      </c>
      <c r="B8" s="7" t="s">
        <v>6</v>
      </c>
      <c r="C8" s="8" t="s">
        <v>7</v>
      </c>
      <c r="D8" s="9" t="s">
        <v>8</v>
      </c>
      <c r="E8" s="9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10" t="s">
        <v>18</v>
      </c>
    </row>
    <row r="9" spans="1:14" x14ac:dyDescent="0.2">
      <c r="A9" s="11" t="s">
        <v>556</v>
      </c>
      <c r="B9" s="12"/>
      <c r="C9" s="13"/>
      <c r="D9" s="14"/>
      <c r="E9" s="14"/>
      <c r="F9" s="13"/>
      <c r="G9" s="13"/>
      <c r="H9" s="13"/>
      <c r="I9" s="13"/>
      <c r="J9" s="13"/>
      <c r="K9" s="13"/>
      <c r="L9" s="13"/>
      <c r="M9" s="13"/>
      <c r="N9" s="15"/>
    </row>
    <row r="10" spans="1:14" x14ac:dyDescent="0.2">
      <c r="A10" s="16" t="s">
        <v>36</v>
      </c>
      <c r="B10" s="17"/>
      <c r="C10" s="18">
        <v>0</v>
      </c>
      <c r="D10" s="19">
        <v>-7.0000000000000007E-2</v>
      </c>
      <c r="E10" s="19">
        <v>0</v>
      </c>
      <c r="F10" s="18">
        <v>-50400</v>
      </c>
      <c r="G10" s="18">
        <v>0</v>
      </c>
      <c r="H10" s="18">
        <v>-50400</v>
      </c>
      <c r="I10" s="18">
        <v>0</v>
      </c>
      <c r="J10" s="18">
        <v>-17539</v>
      </c>
      <c r="K10" s="18">
        <v>-504</v>
      </c>
      <c r="L10" s="18">
        <v>0</v>
      </c>
      <c r="M10" s="18">
        <v>0</v>
      </c>
      <c r="N10" s="20">
        <v>-67939</v>
      </c>
    </row>
    <row r="11" spans="1:14" x14ac:dyDescent="0.2">
      <c r="A11" s="16" t="s">
        <v>37</v>
      </c>
      <c r="B11" s="17"/>
      <c r="C11" s="18">
        <v>0</v>
      </c>
      <c r="D11" s="19">
        <v>0</v>
      </c>
      <c r="E11" s="19">
        <v>0</v>
      </c>
      <c r="F11" s="18">
        <v>0</v>
      </c>
      <c r="G11" s="18">
        <v>0</v>
      </c>
      <c r="H11" s="18">
        <v>0</v>
      </c>
      <c r="I11" s="18">
        <v>50400</v>
      </c>
      <c r="J11" s="18">
        <v>17035</v>
      </c>
      <c r="K11" s="18">
        <v>0</v>
      </c>
      <c r="L11" s="18">
        <v>0</v>
      </c>
      <c r="M11" s="18">
        <v>0</v>
      </c>
      <c r="N11" s="20">
        <v>67435</v>
      </c>
    </row>
    <row r="12" spans="1:14" x14ac:dyDescent="0.2">
      <c r="A12" s="16" t="s">
        <v>30</v>
      </c>
      <c r="B12" s="17">
        <v>7</v>
      </c>
      <c r="C12" s="18">
        <v>0</v>
      </c>
      <c r="D12" s="19">
        <v>0</v>
      </c>
      <c r="E12" s="19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79476</v>
      </c>
      <c r="N12" s="20">
        <v>79476</v>
      </c>
    </row>
    <row r="13" spans="1:14" x14ac:dyDescent="0.2">
      <c r="A13" s="16" t="s">
        <v>20</v>
      </c>
      <c r="B13" s="17">
        <v>8</v>
      </c>
      <c r="C13" s="18">
        <v>0</v>
      </c>
      <c r="D13" s="19">
        <v>0</v>
      </c>
      <c r="E13" s="19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80524</v>
      </c>
      <c r="N13" s="20">
        <v>80524</v>
      </c>
    </row>
    <row r="14" spans="1:14" x14ac:dyDescent="0.2">
      <c r="A14" s="16" t="s">
        <v>21</v>
      </c>
      <c r="B14" s="17">
        <v>544</v>
      </c>
      <c r="C14" s="18">
        <v>0</v>
      </c>
      <c r="D14" s="19">
        <v>0</v>
      </c>
      <c r="E14" s="19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167890</v>
      </c>
      <c r="N14" s="20">
        <v>167890</v>
      </c>
    </row>
    <row r="15" spans="1:14" x14ac:dyDescent="0.2">
      <c r="A15" s="16" t="s">
        <v>557</v>
      </c>
      <c r="B15" s="17"/>
      <c r="C15" s="18">
        <v>0</v>
      </c>
      <c r="D15" s="19">
        <v>12.322900000000001</v>
      </c>
      <c r="E15" s="19">
        <v>1.2599</v>
      </c>
      <c r="F15" s="18">
        <v>7273516</v>
      </c>
      <c r="G15" s="18">
        <v>427654</v>
      </c>
      <c r="H15" s="18">
        <v>7701170</v>
      </c>
      <c r="I15" s="18">
        <v>0</v>
      </c>
      <c r="J15" s="18">
        <v>2680007</v>
      </c>
      <c r="K15" s="18">
        <v>77012</v>
      </c>
      <c r="L15" s="18">
        <v>18923</v>
      </c>
      <c r="M15" s="18">
        <v>0</v>
      </c>
      <c r="N15" s="20">
        <v>10400100</v>
      </c>
    </row>
    <row r="16" spans="1:14" x14ac:dyDescent="0.2">
      <c r="A16" s="11" t="s">
        <v>24</v>
      </c>
      <c r="B16" s="12"/>
      <c r="C16" s="13">
        <f>SUM(C10:C15)</f>
        <v>0</v>
      </c>
      <c r="D16" s="14">
        <f>SUM(D10:D15)</f>
        <v>12.2529</v>
      </c>
      <c r="E16" s="14">
        <f>SUM(E10:E15)</f>
        <v>1.2599</v>
      </c>
      <c r="F16" s="13">
        <f>SUM(F10:F15)</f>
        <v>7223116</v>
      </c>
      <c r="G16" s="13">
        <f>SUM(G10:G15)</f>
        <v>427654</v>
      </c>
      <c r="H16" s="13">
        <f>SUM(H10:H15)</f>
        <v>7650770</v>
      </c>
      <c r="I16" s="13">
        <f>SUM(I10:I15)</f>
        <v>50400</v>
      </c>
      <c r="J16" s="13">
        <f>SUM(J10:J15)</f>
        <v>2679503</v>
      </c>
      <c r="K16" s="13">
        <f>SUM(K10:K15)</f>
        <v>76508</v>
      </c>
      <c r="L16" s="13">
        <f>SUM(L10:L15)</f>
        <v>18923</v>
      </c>
      <c r="M16" s="13">
        <f>SUM(M10:M15)</f>
        <v>327890</v>
      </c>
      <c r="N16" s="15">
        <f>SUM(N10:N15)</f>
        <v>10727486</v>
      </c>
    </row>
    <row r="17" spans="1:14" x14ac:dyDescent="0.2">
      <c r="A17" s="6" t="s">
        <v>558</v>
      </c>
      <c r="B17" s="7"/>
      <c r="C17" s="8">
        <f>C16</f>
        <v>0</v>
      </c>
      <c r="D17" s="9">
        <f>D16</f>
        <v>12.2529</v>
      </c>
      <c r="E17" s="9">
        <f>E16</f>
        <v>1.2599</v>
      </c>
      <c r="F17" s="8">
        <f>F16</f>
        <v>7223116</v>
      </c>
      <c r="G17" s="8">
        <f>G16</f>
        <v>427654</v>
      </c>
      <c r="H17" s="8">
        <f>H16</f>
        <v>7650770</v>
      </c>
      <c r="I17" s="8">
        <f>I16</f>
        <v>50400</v>
      </c>
      <c r="J17" s="8">
        <f>J16</f>
        <v>2679503</v>
      </c>
      <c r="K17" s="8">
        <f>K16</f>
        <v>76508</v>
      </c>
      <c r="L17" s="8">
        <f>L16</f>
        <v>18923</v>
      </c>
      <c r="M17" s="8">
        <f>M16</f>
        <v>327890</v>
      </c>
      <c r="N17" s="10">
        <f>N16</f>
        <v>10727486</v>
      </c>
    </row>
    <row r="18" spans="1:14" x14ac:dyDescent="0.2">
      <c r="A18" s="16"/>
      <c r="B18" s="17"/>
      <c r="C18" s="18"/>
      <c r="D18" s="19"/>
      <c r="E18" s="19"/>
      <c r="F18" s="18"/>
      <c r="G18" s="18"/>
      <c r="H18" s="18"/>
      <c r="I18" s="18"/>
      <c r="J18" s="18"/>
      <c r="K18" s="18"/>
      <c r="L18" s="18"/>
      <c r="M18" s="18"/>
      <c r="N18" s="20"/>
    </row>
    <row r="19" spans="1:14" x14ac:dyDescent="0.2">
      <c r="A19" s="6" t="s">
        <v>559</v>
      </c>
      <c r="B19" s="7"/>
      <c r="C19" s="8"/>
      <c r="D19" s="9"/>
      <c r="E19" s="9"/>
      <c r="F19" s="8"/>
      <c r="G19" s="8"/>
      <c r="H19" s="8"/>
      <c r="I19" s="8"/>
      <c r="J19" s="8"/>
      <c r="K19" s="8"/>
      <c r="L19" s="8"/>
      <c r="M19" s="8"/>
      <c r="N19" s="10"/>
    </row>
    <row r="20" spans="1:14" x14ac:dyDescent="0.2">
      <c r="A20" s="6" t="s">
        <v>560</v>
      </c>
      <c r="B20" s="7" t="s">
        <v>6</v>
      </c>
      <c r="C20" s="8" t="s">
        <v>7</v>
      </c>
      <c r="D20" s="9" t="s">
        <v>8</v>
      </c>
      <c r="E20" s="9" t="s">
        <v>9</v>
      </c>
      <c r="F20" s="8" t="s">
        <v>10</v>
      </c>
      <c r="G20" s="8" t="s">
        <v>11</v>
      </c>
      <c r="H20" s="8" t="s">
        <v>12</v>
      </c>
      <c r="I20" s="8" t="s">
        <v>13</v>
      </c>
      <c r="J20" s="8" t="s">
        <v>14</v>
      </c>
      <c r="K20" s="8" t="s">
        <v>15</v>
      </c>
      <c r="L20" s="8" t="s">
        <v>16</v>
      </c>
      <c r="M20" s="8" t="s">
        <v>17</v>
      </c>
      <c r="N20" s="10" t="s">
        <v>18</v>
      </c>
    </row>
    <row r="21" spans="1:14" x14ac:dyDescent="0.2">
      <c r="A21" s="11" t="s">
        <v>556</v>
      </c>
      <c r="B21" s="12"/>
      <c r="C21" s="13"/>
      <c r="D21" s="14"/>
      <c r="E21" s="14"/>
      <c r="F21" s="13"/>
      <c r="G21" s="13"/>
      <c r="H21" s="13"/>
      <c r="I21" s="13"/>
      <c r="J21" s="13"/>
      <c r="K21" s="13"/>
      <c r="L21" s="13"/>
      <c r="M21" s="13"/>
      <c r="N21" s="15"/>
    </row>
    <row r="22" spans="1:14" x14ac:dyDescent="0.2">
      <c r="A22" s="16" t="s">
        <v>36</v>
      </c>
      <c r="B22" s="17"/>
      <c r="C22" s="18">
        <v>0</v>
      </c>
      <c r="D22" s="19">
        <v>-0.08</v>
      </c>
      <c r="E22" s="19">
        <v>0</v>
      </c>
      <c r="F22" s="18">
        <v>-42000</v>
      </c>
      <c r="G22" s="18">
        <v>0</v>
      </c>
      <c r="H22" s="18">
        <v>-42000</v>
      </c>
      <c r="I22" s="18">
        <v>0</v>
      </c>
      <c r="J22" s="18">
        <v>-14616</v>
      </c>
      <c r="K22" s="18">
        <v>-420</v>
      </c>
      <c r="L22" s="18">
        <v>0</v>
      </c>
      <c r="M22" s="18">
        <v>0</v>
      </c>
      <c r="N22" s="20">
        <v>-56616</v>
      </c>
    </row>
    <row r="23" spans="1:14" x14ac:dyDescent="0.2">
      <c r="A23" s="16" t="s">
        <v>37</v>
      </c>
      <c r="B23" s="17"/>
      <c r="C23" s="18">
        <v>0</v>
      </c>
      <c r="D23" s="19">
        <v>0</v>
      </c>
      <c r="E23" s="19">
        <v>0</v>
      </c>
      <c r="F23" s="18">
        <v>0</v>
      </c>
      <c r="G23" s="18">
        <v>0</v>
      </c>
      <c r="H23" s="18">
        <v>0</v>
      </c>
      <c r="I23" s="18">
        <v>42000</v>
      </c>
      <c r="J23" s="18">
        <v>14196</v>
      </c>
      <c r="K23" s="18">
        <v>0</v>
      </c>
      <c r="L23" s="18">
        <v>0</v>
      </c>
      <c r="M23" s="18">
        <v>0</v>
      </c>
      <c r="N23" s="20">
        <v>56196</v>
      </c>
    </row>
    <row r="24" spans="1:14" x14ac:dyDescent="0.2">
      <c r="A24" s="16" t="s">
        <v>20</v>
      </c>
      <c r="B24" s="17">
        <v>8</v>
      </c>
      <c r="C24" s="18">
        <v>0</v>
      </c>
      <c r="D24" s="19">
        <v>0</v>
      </c>
      <c r="E24" s="19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88000</v>
      </c>
      <c r="N24" s="20">
        <v>88000</v>
      </c>
    </row>
    <row r="25" spans="1:14" x14ac:dyDescent="0.2">
      <c r="A25" s="16" t="s">
        <v>21</v>
      </c>
      <c r="B25" s="17">
        <v>544</v>
      </c>
      <c r="C25" s="18">
        <v>0</v>
      </c>
      <c r="D25" s="19">
        <v>0</v>
      </c>
      <c r="E25" s="19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150678</v>
      </c>
      <c r="N25" s="20">
        <v>150678</v>
      </c>
    </row>
    <row r="26" spans="1:14" x14ac:dyDescent="0.2">
      <c r="A26" s="16" t="s">
        <v>557</v>
      </c>
      <c r="B26" s="17"/>
      <c r="C26" s="18">
        <v>0</v>
      </c>
      <c r="D26" s="19">
        <v>11.634</v>
      </c>
      <c r="E26" s="19">
        <v>1.1974</v>
      </c>
      <c r="F26" s="18">
        <v>6866872</v>
      </c>
      <c r="G26" s="18">
        <v>406422</v>
      </c>
      <c r="H26" s="18">
        <v>7273294</v>
      </c>
      <c r="I26" s="18">
        <v>0</v>
      </c>
      <c r="J26" s="18">
        <v>2531106</v>
      </c>
      <c r="K26" s="18">
        <v>72733</v>
      </c>
      <c r="L26" s="18">
        <v>17478</v>
      </c>
      <c r="M26" s="18">
        <v>0</v>
      </c>
      <c r="N26" s="20">
        <v>9821878</v>
      </c>
    </row>
    <row r="27" spans="1:14" x14ac:dyDescent="0.2">
      <c r="A27" s="11" t="s">
        <v>24</v>
      </c>
      <c r="B27" s="12"/>
      <c r="C27" s="13">
        <f>SUM(C22:C26)</f>
        <v>0</v>
      </c>
      <c r="D27" s="14">
        <f>SUM(D22:D26)</f>
        <v>11.554</v>
      </c>
      <c r="E27" s="14">
        <f>SUM(E22:E26)</f>
        <v>1.1974</v>
      </c>
      <c r="F27" s="13">
        <f>SUM(F22:F26)</f>
        <v>6824872</v>
      </c>
      <c r="G27" s="13">
        <f>SUM(G22:G26)</f>
        <v>406422</v>
      </c>
      <c r="H27" s="13">
        <f>SUM(H22:H26)</f>
        <v>7231294</v>
      </c>
      <c r="I27" s="13">
        <f>SUM(I22:I26)</f>
        <v>42000</v>
      </c>
      <c r="J27" s="13">
        <f>SUM(J22:J26)</f>
        <v>2530686</v>
      </c>
      <c r="K27" s="13">
        <f>SUM(K22:K26)</f>
        <v>72313</v>
      </c>
      <c r="L27" s="13">
        <f>SUM(L22:L26)</f>
        <v>17478</v>
      </c>
      <c r="M27" s="13">
        <f>SUM(M22:M26)</f>
        <v>238678</v>
      </c>
      <c r="N27" s="15">
        <f>SUM(N22:N26)</f>
        <v>10060136</v>
      </c>
    </row>
    <row r="28" spans="1:14" x14ac:dyDescent="0.2">
      <c r="A28" s="6" t="s">
        <v>561</v>
      </c>
      <c r="B28" s="7"/>
      <c r="C28" s="8">
        <f>C27</f>
        <v>0</v>
      </c>
      <c r="D28" s="9">
        <f>D27</f>
        <v>11.554</v>
      </c>
      <c r="E28" s="9">
        <f>E27</f>
        <v>1.1974</v>
      </c>
      <c r="F28" s="8">
        <f>F27</f>
        <v>6824872</v>
      </c>
      <c r="G28" s="8">
        <f>G27</f>
        <v>406422</v>
      </c>
      <c r="H28" s="8">
        <f>H27</f>
        <v>7231294</v>
      </c>
      <c r="I28" s="8">
        <f>I27</f>
        <v>42000</v>
      </c>
      <c r="J28" s="8">
        <f>J27</f>
        <v>2530686</v>
      </c>
      <c r="K28" s="8">
        <f>K27</f>
        <v>72313</v>
      </c>
      <c r="L28" s="8">
        <f>L27</f>
        <v>17478</v>
      </c>
      <c r="M28" s="8">
        <f>M27</f>
        <v>238678</v>
      </c>
      <c r="N28" s="10">
        <f>N27</f>
        <v>10060136</v>
      </c>
    </row>
    <row r="29" spans="1:14" x14ac:dyDescent="0.2">
      <c r="A29" s="16"/>
      <c r="B29" s="17"/>
      <c r="C29" s="18"/>
      <c r="D29" s="19"/>
      <c r="E29" s="19"/>
      <c r="F29" s="18"/>
      <c r="G29" s="18"/>
      <c r="H29" s="18"/>
      <c r="I29" s="18"/>
      <c r="J29" s="18"/>
      <c r="K29" s="18"/>
      <c r="L29" s="18"/>
      <c r="M29" s="18"/>
      <c r="N29" s="20"/>
    </row>
    <row r="30" spans="1:14" x14ac:dyDescent="0.2">
      <c r="A30" s="6" t="s">
        <v>562</v>
      </c>
      <c r="B30" s="7"/>
      <c r="C30" s="8"/>
      <c r="D30" s="9"/>
      <c r="E30" s="9"/>
      <c r="F30" s="8"/>
      <c r="G30" s="8"/>
      <c r="H30" s="8"/>
      <c r="I30" s="8"/>
      <c r="J30" s="8"/>
      <c r="K30" s="8"/>
      <c r="L30" s="8"/>
      <c r="M30" s="8"/>
      <c r="N30" s="10"/>
    </row>
    <row r="31" spans="1:14" x14ac:dyDescent="0.2">
      <c r="A31" s="6" t="s">
        <v>563</v>
      </c>
      <c r="B31" s="7" t="s">
        <v>6</v>
      </c>
      <c r="C31" s="8" t="s">
        <v>7</v>
      </c>
      <c r="D31" s="9" t="s">
        <v>8</v>
      </c>
      <c r="E31" s="9" t="s">
        <v>9</v>
      </c>
      <c r="F31" s="8" t="s">
        <v>10</v>
      </c>
      <c r="G31" s="8" t="s">
        <v>11</v>
      </c>
      <c r="H31" s="8" t="s">
        <v>12</v>
      </c>
      <c r="I31" s="8" t="s">
        <v>13</v>
      </c>
      <c r="J31" s="8" t="s">
        <v>14</v>
      </c>
      <c r="K31" s="8" t="s">
        <v>15</v>
      </c>
      <c r="L31" s="8" t="s">
        <v>16</v>
      </c>
      <c r="M31" s="8" t="s">
        <v>17</v>
      </c>
      <c r="N31" s="10" t="s">
        <v>18</v>
      </c>
    </row>
    <row r="32" spans="1:14" x14ac:dyDescent="0.2">
      <c r="A32" s="11" t="s">
        <v>556</v>
      </c>
      <c r="B32" s="12"/>
      <c r="C32" s="13"/>
      <c r="D32" s="14"/>
      <c r="E32" s="14"/>
      <c r="F32" s="13"/>
      <c r="G32" s="13"/>
      <c r="H32" s="13"/>
      <c r="I32" s="13"/>
      <c r="J32" s="13"/>
      <c r="K32" s="13"/>
      <c r="L32" s="13"/>
      <c r="M32" s="13"/>
      <c r="N32" s="15"/>
    </row>
    <row r="33" spans="1:14" x14ac:dyDescent="0.2">
      <c r="A33" s="16" t="s">
        <v>36</v>
      </c>
      <c r="B33" s="17"/>
      <c r="C33" s="18">
        <v>0</v>
      </c>
      <c r="D33" s="19">
        <v>0</v>
      </c>
      <c r="E33" s="19">
        <v>0</v>
      </c>
      <c r="F33" s="18">
        <v>-25200</v>
      </c>
      <c r="G33" s="18">
        <v>0</v>
      </c>
      <c r="H33" s="18">
        <v>-25200</v>
      </c>
      <c r="I33" s="18">
        <v>0</v>
      </c>
      <c r="J33" s="18">
        <v>-8770</v>
      </c>
      <c r="K33" s="18">
        <v>-252</v>
      </c>
      <c r="L33" s="18">
        <v>0</v>
      </c>
      <c r="M33" s="18">
        <v>0</v>
      </c>
      <c r="N33" s="20">
        <v>-33970</v>
      </c>
    </row>
    <row r="34" spans="1:14" x14ac:dyDescent="0.2">
      <c r="A34" s="16" t="s">
        <v>37</v>
      </c>
      <c r="B34" s="17"/>
      <c r="C34" s="18">
        <v>0</v>
      </c>
      <c r="D34" s="19">
        <v>0</v>
      </c>
      <c r="E34" s="19">
        <v>0</v>
      </c>
      <c r="F34" s="18">
        <v>0</v>
      </c>
      <c r="G34" s="18">
        <v>0</v>
      </c>
      <c r="H34" s="18">
        <v>0</v>
      </c>
      <c r="I34" s="18">
        <v>25200</v>
      </c>
      <c r="J34" s="18">
        <v>8518</v>
      </c>
      <c r="K34" s="18">
        <v>0</v>
      </c>
      <c r="L34" s="18">
        <v>0</v>
      </c>
      <c r="M34" s="18">
        <v>0</v>
      </c>
      <c r="N34" s="20">
        <v>33718</v>
      </c>
    </row>
    <row r="35" spans="1:14" x14ac:dyDescent="0.2">
      <c r="A35" s="16" t="s">
        <v>30</v>
      </c>
      <c r="B35" s="17">
        <v>7</v>
      </c>
      <c r="C35" s="18">
        <v>0</v>
      </c>
      <c r="D35" s="19">
        <v>0</v>
      </c>
      <c r="E35" s="19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1250762</v>
      </c>
      <c r="N35" s="20">
        <v>1250762</v>
      </c>
    </row>
    <row r="36" spans="1:14" x14ac:dyDescent="0.2">
      <c r="A36" s="16" t="s">
        <v>20</v>
      </c>
      <c r="B36" s="17">
        <v>8</v>
      </c>
      <c r="C36" s="18">
        <v>0</v>
      </c>
      <c r="D36" s="19">
        <v>0</v>
      </c>
      <c r="E36" s="19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163998</v>
      </c>
      <c r="N36" s="20">
        <v>163998</v>
      </c>
    </row>
    <row r="37" spans="1:14" x14ac:dyDescent="0.2">
      <c r="A37" s="16" t="s">
        <v>21</v>
      </c>
      <c r="B37" s="17">
        <v>544</v>
      </c>
      <c r="C37" s="18">
        <v>0</v>
      </c>
      <c r="D37" s="19">
        <v>0</v>
      </c>
      <c r="E37" s="19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551000</v>
      </c>
      <c r="N37" s="20">
        <v>551000</v>
      </c>
    </row>
    <row r="38" spans="1:14" x14ac:dyDescent="0.2">
      <c r="A38" s="16" t="s">
        <v>557</v>
      </c>
      <c r="B38" s="17"/>
      <c r="C38" s="18">
        <v>0</v>
      </c>
      <c r="D38" s="19">
        <v>27.054099999999998</v>
      </c>
      <c r="E38" s="19">
        <v>2.7692999999999999</v>
      </c>
      <c r="F38" s="18">
        <v>15968458</v>
      </c>
      <c r="G38" s="18">
        <v>939987</v>
      </c>
      <c r="H38" s="18">
        <v>16908445</v>
      </c>
      <c r="I38" s="18">
        <v>0</v>
      </c>
      <c r="J38" s="18">
        <v>5884138</v>
      </c>
      <c r="K38" s="18">
        <v>169084</v>
      </c>
      <c r="L38" s="18">
        <v>41301</v>
      </c>
      <c r="M38" s="18">
        <v>0</v>
      </c>
      <c r="N38" s="20">
        <v>22833884</v>
      </c>
    </row>
    <row r="39" spans="1:14" x14ac:dyDescent="0.2">
      <c r="A39" s="16" t="s">
        <v>564</v>
      </c>
      <c r="B39" s="17"/>
      <c r="C39" s="18">
        <v>0</v>
      </c>
      <c r="D39" s="19">
        <v>0</v>
      </c>
      <c r="E39" s="19">
        <v>0</v>
      </c>
      <c r="F39" s="18">
        <v>36000</v>
      </c>
      <c r="G39" s="18">
        <v>0</v>
      </c>
      <c r="H39" s="18">
        <v>36000</v>
      </c>
      <c r="I39" s="18">
        <v>0</v>
      </c>
      <c r="J39" s="18">
        <v>12528</v>
      </c>
      <c r="K39" s="18">
        <v>360</v>
      </c>
      <c r="L39" s="18">
        <v>6750</v>
      </c>
      <c r="M39" s="18">
        <v>0</v>
      </c>
      <c r="N39" s="20">
        <v>55278</v>
      </c>
    </row>
    <row r="40" spans="1:14" x14ac:dyDescent="0.2">
      <c r="A40" s="11" t="s">
        <v>24</v>
      </c>
      <c r="B40" s="12"/>
      <c r="C40" s="13">
        <f>SUM(C33:C39)</f>
        <v>0</v>
      </c>
      <c r="D40" s="14">
        <f>SUM(D33:D39)</f>
        <v>27.054099999999998</v>
      </c>
      <c r="E40" s="14">
        <f>SUM(E33:E39)</f>
        <v>2.7692999999999999</v>
      </c>
      <c r="F40" s="13">
        <f>SUM(F33:F39)</f>
        <v>15979258</v>
      </c>
      <c r="G40" s="13">
        <f>SUM(G33:G39)</f>
        <v>939987</v>
      </c>
      <c r="H40" s="13">
        <f>SUM(H33:H39)</f>
        <v>16919245</v>
      </c>
      <c r="I40" s="13">
        <f>SUM(I33:I39)</f>
        <v>25200</v>
      </c>
      <c r="J40" s="13">
        <f>SUM(J33:J39)</f>
        <v>5896414</v>
      </c>
      <c r="K40" s="13">
        <f>SUM(K33:K39)</f>
        <v>169192</v>
      </c>
      <c r="L40" s="13">
        <f>SUM(L33:L39)</f>
        <v>48051</v>
      </c>
      <c r="M40" s="13">
        <f>SUM(M33:M39)</f>
        <v>1965760</v>
      </c>
      <c r="N40" s="15">
        <f>SUM(N33:N39)</f>
        <v>24854670</v>
      </c>
    </row>
    <row r="41" spans="1:14" x14ac:dyDescent="0.2">
      <c r="A41" s="6" t="s">
        <v>565</v>
      </c>
      <c r="B41" s="7"/>
      <c r="C41" s="8">
        <f>C40</f>
        <v>0</v>
      </c>
      <c r="D41" s="9">
        <f>D40</f>
        <v>27.054099999999998</v>
      </c>
      <c r="E41" s="9">
        <f>E40</f>
        <v>2.7692999999999999</v>
      </c>
      <c r="F41" s="8">
        <f>F40</f>
        <v>15979258</v>
      </c>
      <c r="G41" s="8">
        <f>G40</f>
        <v>939987</v>
      </c>
      <c r="H41" s="8">
        <f>H40</f>
        <v>16919245</v>
      </c>
      <c r="I41" s="8">
        <f>I40</f>
        <v>25200</v>
      </c>
      <c r="J41" s="8">
        <f>J40</f>
        <v>5896414</v>
      </c>
      <c r="K41" s="8">
        <f>K40</f>
        <v>169192</v>
      </c>
      <c r="L41" s="8">
        <f>L40</f>
        <v>48051</v>
      </c>
      <c r="M41" s="8">
        <f>M40</f>
        <v>1965760</v>
      </c>
      <c r="N41" s="10">
        <f>N40</f>
        <v>24854670</v>
      </c>
    </row>
    <row r="42" spans="1:14" x14ac:dyDescent="0.2">
      <c r="A42" s="16"/>
      <c r="B42" s="17"/>
      <c r="C42" s="18"/>
      <c r="D42" s="19"/>
      <c r="E42" s="19"/>
      <c r="F42" s="18"/>
      <c r="G42" s="18"/>
      <c r="H42" s="18"/>
      <c r="I42" s="18"/>
      <c r="J42" s="18"/>
      <c r="K42" s="18"/>
      <c r="L42" s="18"/>
      <c r="M42" s="18"/>
      <c r="N42" s="20"/>
    </row>
    <row r="43" spans="1:14" x14ac:dyDescent="0.2">
      <c r="A43" s="6" t="s">
        <v>566</v>
      </c>
      <c r="B43" s="7"/>
      <c r="C43" s="8"/>
      <c r="D43" s="9"/>
      <c r="E43" s="9"/>
      <c r="F43" s="8"/>
      <c r="G43" s="8"/>
      <c r="H43" s="8"/>
      <c r="I43" s="8"/>
      <c r="J43" s="8"/>
      <c r="K43" s="8"/>
      <c r="L43" s="8"/>
      <c r="M43" s="8"/>
      <c r="N43" s="10"/>
    </row>
    <row r="44" spans="1:14" x14ac:dyDescent="0.2">
      <c r="A44" s="6" t="s">
        <v>567</v>
      </c>
      <c r="B44" s="7" t="s">
        <v>6</v>
      </c>
      <c r="C44" s="8" t="s">
        <v>7</v>
      </c>
      <c r="D44" s="9" t="s">
        <v>8</v>
      </c>
      <c r="E44" s="9" t="s">
        <v>9</v>
      </c>
      <c r="F44" s="8" t="s">
        <v>10</v>
      </c>
      <c r="G44" s="8" t="s">
        <v>11</v>
      </c>
      <c r="H44" s="8" t="s">
        <v>12</v>
      </c>
      <c r="I44" s="8" t="s">
        <v>13</v>
      </c>
      <c r="J44" s="8" t="s">
        <v>14</v>
      </c>
      <c r="K44" s="8" t="s">
        <v>15</v>
      </c>
      <c r="L44" s="8" t="s">
        <v>16</v>
      </c>
      <c r="M44" s="8" t="s">
        <v>17</v>
      </c>
      <c r="N44" s="10" t="s">
        <v>18</v>
      </c>
    </row>
    <row r="45" spans="1:14" x14ac:dyDescent="0.2">
      <c r="A45" s="11" t="s">
        <v>556</v>
      </c>
      <c r="B45" s="12"/>
      <c r="C45" s="13"/>
      <c r="D45" s="14"/>
      <c r="E45" s="14"/>
      <c r="F45" s="13"/>
      <c r="G45" s="13"/>
      <c r="H45" s="13"/>
      <c r="I45" s="13"/>
      <c r="J45" s="13"/>
      <c r="K45" s="13"/>
      <c r="L45" s="13"/>
      <c r="M45" s="13"/>
      <c r="N45" s="15"/>
    </row>
    <row r="46" spans="1:14" x14ac:dyDescent="0.2">
      <c r="A46" s="16" t="s">
        <v>36</v>
      </c>
      <c r="B46" s="17"/>
      <c r="C46" s="18">
        <v>0</v>
      </c>
      <c r="D46" s="19">
        <v>0</v>
      </c>
      <c r="E46" s="19">
        <v>0</v>
      </c>
      <c r="F46" s="18">
        <v>-6426</v>
      </c>
      <c r="G46" s="18">
        <v>0</v>
      </c>
      <c r="H46" s="18">
        <v>-6426</v>
      </c>
      <c r="I46" s="18">
        <v>0</v>
      </c>
      <c r="J46" s="18">
        <v>-2236</v>
      </c>
      <c r="K46" s="18">
        <v>-64</v>
      </c>
      <c r="L46" s="18">
        <v>0</v>
      </c>
      <c r="M46" s="18">
        <v>0</v>
      </c>
      <c r="N46" s="20">
        <v>-8662</v>
      </c>
    </row>
    <row r="47" spans="1:14" x14ac:dyDescent="0.2">
      <c r="A47" s="16" t="s">
        <v>37</v>
      </c>
      <c r="B47" s="17"/>
      <c r="C47" s="18">
        <v>0</v>
      </c>
      <c r="D47" s="19">
        <v>0</v>
      </c>
      <c r="E47" s="19">
        <v>0</v>
      </c>
      <c r="F47" s="18">
        <v>0</v>
      </c>
      <c r="G47" s="18">
        <v>0</v>
      </c>
      <c r="H47" s="18">
        <v>0</v>
      </c>
      <c r="I47" s="18">
        <v>6426</v>
      </c>
      <c r="J47" s="18">
        <v>2172</v>
      </c>
      <c r="K47" s="18">
        <v>0</v>
      </c>
      <c r="L47" s="18">
        <v>0</v>
      </c>
      <c r="M47" s="18">
        <v>0</v>
      </c>
      <c r="N47" s="20">
        <v>8598</v>
      </c>
    </row>
    <row r="48" spans="1:14" x14ac:dyDescent="0.2">
      <c r="A48" s="16" t="s">
        <v>30</v>
      </c>
      <c r="B48" s="17">
        <v>7</v>
      </c>
      <c r="C48" s="18">
        <v>0</v>
      </c>
      <c r="D48" s="19">
        <v>0</v>
      </c>
      <c r="E48" s="19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107900</v>
      </c>
      <c r="N48" s="20">
        <v>107900</v>
      </c>
    </row>
    <row r="49" spans="1:14" x14ac:dyDescent="0.2">
      <c r="A49" s="16" t="s">
        <v>20</v>
      </c>
      <c r="B49" s="17">
        <v>8</v>
      </c>
      <c r="C49" s="18">
        <v>0</v>
      </c>
      <c r="D49" s="19">
        <v>0</v>
      </c>
      <c r="E49" s="19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411000</v>
      </c>
      <c r="N49" s="20">
        <v>411000</v>
      </c>
    </row>
    <row r="50" spans="1:14" x14ac:dyDescent="0.2">
      <c r="A50" s="16" t="s">
        <v>557</v>
      </c>
      <c r="B50" s="17"/>
      <c r="C50" s="18">
        <v>0</v>
      </c>
      <c r="D50" s="19">
        <v>40.407600000000002</v>
      </c>
      <c r="E50" s="19">
        <v>4.0415999999999999</v>
      </c>
      <c r="F50" s="18">
        <v>23850286</v>
      </c>
      <c r="G50" s="18">
        <v>1371809</v>
      </c>
      <c r="H50" s="18">
        <v>25222095</v>
      </c>
      <c r="I50" s="18">
        <v>0</v>
      </c>
      <c r="J50" s="18">
        <v>8777289</v>
      </c>
      <c r="K50" s="18">
        <v>252221</v>
      </c>
      <c r="L50" s="18">
        <v>59212</v>
      </c>
      <c r="M50" s="18">
        <v>0</v>
      </c>
      <c r="N50" s="20">
        <v>34058596</v>
      </c>
    </row>
    <row r="51" spans="1:14" x14ac:dyDescent="0.2">
      <c r="A51" s="16" t="s">
        <v>564</v>
      </c>
      <c r="B51" s="17"/>
      <c r="C51" s="18">
        <v>0</v>
      </c>
      <c r="D51" s="19">
        <v>0</v>
      </c>
      <c r="E51" s="19">
        <v>0</v>
      </c>
      <c r="F51" s="18">
        <v>24000</v>
      </c>
      <c r="G51" s="18">
        <v>0</v>
      </c>
      <c r="H51" s="18">
        <v>24000</v>
      </c>
      <c r="I51" s="18">
        <v>0</v>
      </c>
      <c r="J51" s="18">
        <v>8352</v>
      </c>
      <c r="K51" s="18">
        <v>240</v>
      </c>
      <c r="L51" s="18">
        <v>4500</v>
      </c>
      <c r="M51" s="18">
        <v>0</v>
      </c>
      <c r="N51" s="20">
        <v>36852</v>
      </c>
    </row>
    <row r="52" spans="1:14" x14ac:dyDescent="0.2">
      <c r="A52" s="11" t="s">
        <v>24</v>
      </c>
      <c r="B52" s="12"/>
      <c r="C52" s="13">
        <f>SUM(C46:C51)</f>
        <v>0</v>
      </c>
      <c r="D52" s="14">
        <f>SUM(D46:D51)</f>
        <v>40.407600000000002</v>
      </c>
      <c r="E52" s="14">
        <f>SUM(E46:E51)</f>
        <v>4.0415999999999999</v>
      </c>
      <c r="F52" s="13">
        <f>SUM(F46:F51)</f>
        <v>23867860</v>
      </c>
      <c r="G52" s="13">
        <f>SUM(G46:G51)</f>
        <v>1371809</v>
      </c>
      <c r="H52" s="13">
        <f>SUM(H46:H51)</f>
        <v>25239669</v>
      </c>
      <c r="I52" s="13">
        <f>SUM(I46:I51)</f>
        <v>6426</v>
      </c>
      <c r="J52" s="13">
        <f>SUM(J46:J51)</f>
        <v>8785577</v>
      </c>
      <c r="K52" s="13">
        <f>SUM(K46:K51)</f>
        <v>252397</v>
      </c>
      <c r="L52" s="13">
        <f>SUM(L46:L51)</f>
        <v>63712</v>
      </c>
      <c r="M52" s="13">
        <f>SUM(M46:M51)</f>
        <v>518900</v>
      </c>
      <c r="N52" s="15">
        <f>SUM(N46:N51)</f>
        <v>34614284</v>
      </c>
    </row>
    <row r="53" spans="1:14" x14ac:dyDescent="0.2">
      <c r="A53" s="6" t="s">
        <v>568</v>
      </c>
      <c r="B53" s="7"/>
      <c r="C53" s="8">
        <f>C52</f>
        <v>0</v>
      </c>
      <c r="D53" s="9">
        <f>D52</f>
        <v>40.407600000000002</v>
      </c>
      <c r="E53" s="9">
        <f>E52</f>
        <v>4.0415999999999999</v>
      </c>
      <c r="F53" s="8">
        <f>F52</f>
        <v>23867860</v>
      </c>
      <c r="G53" s="8">
        <f>G52</f>
        <v>1371809</v>
      </c>
      <c r="H53" s="8">
        <f>H52</f>
        <v>25239669</v>
      </c>
      <c r="I53" s="8">
        <f>I52</f>
        <v>6426</v>
      </c>
      <c r="J53" s="8">
        <f>J52</f>
        <v>8785577</v>
      </c>
      <c r="K53" s="8">
        <f>K52</f>
        <v>252397</v>
      </c>
      <c r="L53" s="8">
        <f>L52</f>
        <v>63712</v>
      </c>
      <c r="M53" s="8">
        <f>M52</f>
        <v>518900</v>
      </c>
      <c r="N53" s="10">
        <f>N52</f>
        <v>34614284</v>
      </c>
    </row>
    <row r="54" spans="1:14" x14ac:dyDescent="0.2">
      <c r="A54" s="16"/>
      <c r="B54" s="17"/>
      <c r="C54" s="18"/>
      <c r="D54" s="19"/>
      <c r="E54" s="19"/>
      <c r="F54" s="18"/>
      <c r="G54" s="18"/>
      <c r="H54" s="18"/>
      <c r="I54" s="18"/>
      <c r="J54" s="18"/>
      <c r="K54" s="18"/>
      <c r="L54" s="18"/>
      <c r="M54" s="18"/>
      <c r="N54" s="20"/>
    </row>
    <row r="55" spans="1:14" x14ac:dyDescent="0.2">
      <c r="A55" s="6" t="s">
        <v>569</v>
      </c>
      <c r="B55" s="7"/>
      <c r="C55" s="8"/>
      <c r="D55" s="9"/>
      <c r="E55" s="9"/>
      <c r="F55" s="8"/>
      <c r="G55" s="8"/>
      <c r="H55" s="8"/>
      <c r="I55" s="8"/>
      <c r="J55" s="8"/>
      <c r="K55" s="8"/>
      <c r="L55" s="8"/>
      <c r="M55" s="8"/>
      <c r="N55" s="10"/>
    </row>
    <row r="56" spans="1:14" x14ac:dyDescent="0.2">
      <c r="A56" s="6" t="s">
        <v>570</v>
      </c>
      <c r="B56" s="7" t="s">
        <v>6</v>
      </c>
      <c r="C56" s="8" t="s">
        <v>7</v>
      </c>
      <c r="D56" s="9" t="s">
        <v>8</v>
      </c>
      <c r="E56" s="9" t="s">
        <v>9</v>
      </c>
      <c r="F56" s="8" t="s">
        <v>10</v>
      </c>
      <c r="G56" s="8" t="s">
        <v>11</v>
      </c>
      <c r="H56" s="8" t="s">
        <v>12</v>
      </c>
      <c r="I56" s="8" t="s">
        <v>13</v>
      </c>
      <c r="J56" s="8" t="s">
        <v>14</v>
      </c>
      <c r="K56" s="8" t="s">
        <v>15</v>
      </c>
      <c r="L56" s="8" t="s">
        <v>16</v>
      </c>
      <c r="M56" s="8" t="s">
        <v>17</v>
      </c>
      <c r="N56" s="10" t="s">
        <v>18</v>
      </c>
    </row>
    <row r="57" spans="1:14" x14ac:dyDescent="0.2">
      <c r="A57" s="11" t="s">
        <v>556</v>
      </c>
      <c r="B57" s="12"/>
      <c r="C57" s="13"/>
      <c r="D57" s="14"/>
      <c r="E57" s="14"/>
      <c r="F57" s="13"/>
      <c r="G57" s="13"/>
      <c r="H57" s="13"/>
      <c r="I57" s="13"/>
      <c r="J57" s="13"/>
      <c r="K57" s="13"/>
      <c r="L57" s="13"/>
      <c r="M57" s="13"/>
      <c r="N57" s="15"/>
    </row>
    <row r="58" spans="1:14" x14ac:dyDescent="0.2">
      <c r="A58" s="16" t="s">
        <v>30</v>
      </c>
      <c r="B58" s="17">
        <v>7</v>
      </c>
      <c r="C58" s="18">
        <v>0</v>
      </c>
      <c r="D58" s="19">
        <v>0</v>
      </c>
      <c r="E58" s="19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405395</v>
      </c>
      <c r="N58" s="20">
        <v>405395</v>
      </c>
    </row>
    <row r="59" spans="1:14" x14ac:dyDescent="0.2">
      <c r="A59" s="16" t="s">
        <v>20</v>
      </c>
      <c r="B59" s="17">
        <v>8</v>
      </c>
      <c r="C59" s="18">
        <v>0</v>
      </c>
      <c r="D59" s="19">
        <v>0</v>
      </c>
      <c r="E59" s="19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153005</v>
      </c>
      <c r="N59" s="20">
        <v>153005</v>
      </c>
    </row>
    <row r="60" spans="1:14" x14ac:dyDescent="0.2">
      <c r="A60" s="16" t="s">
        <v>21</v>
      </c>
      <c r="B60" s="17">
        <v>544</v>
      </c>
      <c r="C60" s="18">
        <v>0</v>
      </c>
      <c r="D60" s="19">
        <v>0</v>
      </c>
      <c r="E60" s="19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635743</v>
      </c>
      <c r="N60" s="20">
        <v>635743</v>
      </c>
    </row>
    <row r="61" spans="1:14" x14ac:dyDescent="0.2">
      <c r="A61" s="16" t="s">
        <v>557</v>
      </c>
      <c r="B61" s="17"/>
      <c r="C61" s="18">
        <v>0</v>
      </c>
      <c r="D61" s="19">
        <v>33.334299999999999</v>
      </c>
      <c r="E61" s="19">
        <v>3.2858000000000001</v>
      </c>
      <c r="F61" s="18">
        <v>19675310</v>
      </c>
      <c r="G61" s="18">
        <v>1115252</v>
      </c>
      <c r="H61" s="18">
        <v>20790562</v>
      </c>
      <c r="I61" s="18">
        <v>0</v>
      </c>
      <c r="J61" s="18">
        <v>7235116</v>
      </c>
      <c r="K61" s="18">
        <v>207906</v>
      </c>
      <c r="L61" s="18">
        <v>47506</v>
      </c>
      <c r="M61" s="18">
        <v>0</v>
      </c>
      <c r="N61" s="20">
        <v>28073184</v>
      </c>
    </row>
    <row r="62" spans="1:14" x14ac:dyDescent="0.2">
      <c r="A62" s="16" t="s">
        <v>564</v>
      </c>
      <c r="B62" s="17"/>
      <c r="C62" s="18">
        <v>0</v>
      </c>
      <c r="D62" s="19">
        <v>0</v>
      </c>
      <c r="E62" s="19">
        <v>0</v>
      </c>
      <c r="F62" s="18">
        <v>12000</v>
      </c>
      <c r="G62" s="18">
        <v>0</v>
      </c>
      <c r="H62" s="18">
        <v>12000</v>
      </c>
      <c r="I62" s="18">
        <v>0</v>
      </c>
      <c r="J62" s="18">
        <v>4176</v>
      </c>
      <c r="K62" s="18">
        <v>120</v>
      </c>
      <c r="L62" s="18">
        <v>2250</v>
      </c>
      <c r="M62" s="18">
        <v>0</v>
      </c>
      <c r="N62" s="20">
        <v>18426</v>
      </c>
    </row>
    <row r="63" spans="1:14" x14ac:dyDescent="0.2">
      <c r="A63" s="11" t="s">
        <v>24</v>
      </c>
      <c r="B63" s="12"/>
      <c r="C63" s="13">
        <f>SUM(C58:C62)</f>
        <v>0</v>
      </c>
      <c r="D63" s="14">
        <f>SUM(D58:D62)</f>
        <v>33.334299999999999</v>
      </c>
      <c r="E63" s="14">
        <f>SUM(E58:E62)</f>
        <v>3.2858000000000001</v>
      </c>
      <c r="F63" s="13">
        <f>SUM(F58:F62)</f>
        <v>19687310</v>
      </c>
      <c r="G63" s="13">
        <f>SUM(G58:G62)</f>
        <v>1115252</v>
      </c>
      <c r="H63" s="13">
        <f>SUM(H58:H62)</f>
        <v>20802562</v>
      </c>
      <c r="I63" s="13">
        <f>SUM(I58:I62)</f>
        <v>0</v>
      </c>
      <c r="J63" s="13">
        <f>SUM(J58:J62)</f>
        <v>7239292</v>
      </c>
      <c r="K63" s="13">
        <f>SUM(K58:K62)</f>
        <v>208026</v>
      </c>
      <c r="L63" s="13">
        <f>SUM(L58:L62)</f>
        <v>49756</v>
      </c>
      <c r="M63" s="13">
        <f>SUM(M58:M62)</f>
        <v>1194143</v>
      </c>
      <c r="N63" s="15">
        <f>SUM(N58:N62)</f>
        <v>29285753</v>
      </c>
    </row>
    <row r="64" spans="1:14" x14ac:dyDescent="0.2">
      <c r="A64" s="6" t="s">
        <v>571</v>
      </c>
      <c r="B64" s="7"/>
      <c r="C64" s="8">
        <f>C63</f>
        <v>0</v>
      </c>
      <c r="D64" s="9">
        <f>D63</f>
        <v>33.334299999999999</v>
      </c>
      <c r="E64" s="9">
        <f>E63</f>
        <v>3.2858000000000001</v>
      </c>
      <c r="F64" s="8">
        <f>F63</f>
        <v>19687310</v>
      </c>
      <c r="G64" s="8">
        <f>G63</f>
        <v>1115252</v>
      </c>
      <c r="H64" s="8">
        <f>H63</f>
        <v>20802562</v>
      </c>
      <c r="I64" s="8">
        <f>I63</f>
        <v>0</v>
      </c>
      <c r="J64" s="8">
        <f>J63</f>
        <v>7239292</v>
      </c>
      <c r="K64" s="8">
        <f>K63</f>
        <v>208026</v>
      </c>
      <c r="L64" s="8">
        <f>L63</f>
        <v>49756</v>
      </c>
      <c r="M64" s="8">
        <f>M63</f>
        <v>1194143</v>
      </c>
      <c r="N64" s="10">
        <f>N63</f>
        <v>29285753</v>
      </c>
    </row>
    <row r="65" spans="1:14" x14ac:dyDescent="0.2">
      <c r="A65" s="16"/>
      <c r="B65" s="17"/>
      <c r="C65" s="18"/>
      <c r="D65" s="19"/>
      <c r="E65" s="19"/>
      <c r="F65" s="18"/>
      <c r="G65" s="18"/>
      <c r="H65" s="18"/>
      <c r="I65" s="18"/>
      <c r="J65" s="18"/>
      <c r="K65" s="18"/>
      <c r="L65" s="18"/>
      <c r="M65" s="18"/>
      <c r="N65" s="20"/>
    </row>
    <row r="66" spans="1:14" x14ac:dyDescent="0.2">
      <c r="A66" s="6" t="s">
        <v>572</v>
      </c>
      <c r="B66" s="7"/>
      <c r="C66" s="8"/>
      <c r="D66" s="9"/>
      <c r="E66" s="9"/>
      <c r="F66" s="8"/>
      <c r="G66" s="8"/>
      <c r="H66" s="8"/>
      <c r="I66" s="8"/>
      <c r="J66" s="8"/>
      <c r="K66" s="8"/>
      <c r="L66" s="8"/>
      <c r="M66" s="8"/>
      <c r="N66" s="10"/>
    </row>
    <row r="67" spans="1:14" x14ac:dyDescent="0.2">
      <c r="A67" s="6" t="s">
        <v>573</v>
      </c>
      <c r="B67" s="7" t="s">
        <v>6</v>
      </c>
      <c r="C67" s="8" t="s">
        <v>7</v>
      </c>
      <c r="D67" s="9" t="s">
        <v>8</v>
      </c>
      <c r="E67" s="9" t="s">
        <v>9</v>
      </c>
      <c r="F67" s="8" t="s">
        <v>10</v>
      </c>
      <c r="G67" s="8" t="s">
        <v>11</v>
      </c>
      <c r="H67" s="8" t="s">
        <v>12</v>
      </c>
      <c r="I67" s="8" t="s">
        <v>13</v>
      </c>
      <c r="J67" s="8" t="s">
        <v>14</v>
      </c>
      <c r="K67" s="8" t="s">
        <v>15</v>
      </c>
      <c r="L67" s="8" t="s">
        <v>16</v>
      </c>
      <c r="M67" s="8" t="s">
        <v>17</v>
      </c>
      <c r="N67" s="10" t="s">
        <v>18</v>
      </c>
    </row>
    <row r="68" spans="1:14" x14ac:dyDescent="0.2">
      <c r="A68" s="11" t="s">
        <v>556</v>
      </c>
      <c r="B68" s="12"/>
      <c r="C68" s="13"/>
      <c r="D68" s="14"/>
      <c r="E68" s="14"/>
      <c r="F68" s="13"/>
      <c r="G68" s="13"/>
      <c r="H68" s="13"/>
      <c r="I68" s="13"/>
      <c r="J68" s="13"/>
      <c r="K68" s="13"/>
      <c r="L68" s="13"/>
      <c r="M68" s="13"/>
      <c r="N68" s="15"/>
    </row>
    <row r="69" spans="1:14" x14ac:dyDescent="0.2">
      <c r="A69" s="16" t="s">
        <v>30</v>
      </c>
      <c r="B69" s="17">
        <v>7</v>
      </c>
      <c r="C69" s="18">
        <v>0</v>
      </c>
      <c r="D69" s="19">
        <v>0</v>
      </c>
      <c r="E69" s="19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94224</v>
      </c>
      <c r="N69" s="20">
        <v>94224</v>
      </c>
    </row>
    <row r="70" spans="1:14" x14ac:dyDescent="0.2">
      <c r="A70" s="16" t="s">
        <v>20</v>
      </c>
      <c r="B70" s="17">
        <v>8</v>
      </c>
      <c r="C70" s="18">
        <v>0</v>
      </c>
      <c r="D70" s="19">
        <v>0</v>
      </c>
      <c r="E70" s="19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15996</v>
      </c>
      <c r="N70" s="20">
        <v>15996</v>
      </c>
    </row>
    <row r="71" spans="1:14" x14ac:dyDescent="0.2">
      <c r="A71" s="16" t="s">
        <v>21</v>
      </c>
      <c r="B71" s="17">
        <v>544</v>
      </c>
      <c r="C71" s="18">
        <v>0</v>
      </c>
      <c r="D71" s="19">
        <v>0</v>
      </c>
      <c r="E71" s="19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100422</v>
      </c>
      <c r="N71" s="20">
        <v>100422</v>
      </c>
    </row>
    <row r="72" spans="1:14" x14ac:dyDescent="0.2">
      <c r="A72" s="16" t="s">
        <v>557</v>
      </c>
      <c r="B72" s="17"/>
      <c r="C72" s="18">
        <v>0</v>
      </c>
      <c r="D72" s="19">
        <v>17.633400000000002</v>
      </c>
      <c r="E72" s="19">
        <v>1.6850000000000001</v>
      </c>
      <c r="F72" s="18">
        <v>10407953</v>
      </c>
      <c r="G72" s="18">
        <v>571889</v>
      </c>
      <c r="H72" s="18">
        <v>10979842</v>
      </c>
      <c r="I72" s="18">
        <v>0</v>
      </c>
      <c r="J72" s="18">
        <v>3820985</v>
      </c>
      <c r="K72" s="18">
        <v>109798</v>
      </c>
      <c r="L72" s="18">
        <v>23590</v>
      </c>
      <c r="M72" s="18">
        <v>0</v>
      </c>
      <c r="N72" s="20">
        <v>14824417</v>
      </c>
    </row>
    <row r="73" spans="1:14" x14ac:dyDescent="0.2">
      <c r="A73" s="16" t="s">
        <v>564</v>
      </c>
      <c r="B73" s="17"/>
      <c r="C73" s="18">
        <v>0</v>
      </c>
      <c r="D73" s="19">
        <v>0</v>
      </c>
      <c r="E73" s="19">
        <v>0</v>
      </c>
      <c r="F73" s="18">
        <v>12000</v>
      </c>
      <c r="G73" s="18">
        <v>0</v>
      </c>
      <c r="H73" s="18">
        <v>12000</v>
      </c>
      <c r="I73" s="18">
        <v>0</v>
      </c>
      <c r="J73" s="18">
        <v>4176</v>
      </c>
      <c r="K73" s="18">
        <v>120</v>
      </c>
      <c r="L73" s="18">
        <v>2250</v>
      </c>
      <c r="M73" s="18">
        <v>0</v>
      </c>
      <c r="N73" s="20">
        <v>18426</v>
      </c>
    </row>
    <row r="74" spans="1:14" x14ac:dyDescent="0.2">
      <c r="A74" s="11" t="s">
        <v>24</v>
      </c>
      <c r="B74" s="12"/>
      <c r="C74" s="13">
        <f>SUM(C69:C73)</f>
        <v>0</v>
      </c>
      <c r="D74" s="14">
        <f>SUM(D69:D73)</f>
        <v>17.633400000000002</v>
      </c>
      <c r="E74" s="14">
        <f>SUM(E69:E73)</f>
        <v>1.6850000000000001</v>
      </c>
      <c r="F74" s="13">
        <f>SUM(F69:F73)</f>
        <v>10419953</v>
      </c>
      <c r="G74" s="13">
        <f>SUM(G69:G73)</f>
        <v>571889</v>
      </c>
      <c r="H74" s="13">
        <f>SUM(H69:H73)</f>
        <v>10991842</v>
      </c>
      <c r="I74" s="13">
        <f>SUM(I69:I73)</f>
        <v>0</v>
      </c>
      <c r="J74" s="13">
        <f>SUM(J69:J73)</f>
        <v>3825161</v>
      </c>
      <c r="K74" s="13">
        <f>SUM(K69:K73)</f>
        <v>109918</v>
      </c>
      <c r="L74" s="13">
        <f>SUM(L69:L73)</f>
        <v>25840</v>
      </c>
      <c r="M74" s="13">
        <f>SUM(M69:M73)</f>
        <v>210642</v>
      </c>
      <c r="N74" s="15">
        <f>SUM(N69:N73)</f>
        <v>15053485</v>
      </c>
    </row>
    <row r="75" spans="1:14" x14ac:dyDescent="0.2">
      <c r="A75" s="6" t="s">
        <v>574</v>
      </c>
      <c r="B75" s="7"/>
      <c r="C75" s="8">
        <f>C74</f>
        <v>0</v>
      </c>
      <c r="D75" s="9">
        <f>D74</f>
        <v>17.633400000000002</v>
      </c>
      <c r="E75" s="9">
        <f>E74</f>
        <v>1.6850000000000001</v>
      </c>
      <c r="F75" s="8">
        <f>F74</f>
        <v>10419953</v>
      </c>
      <c r="G75" s="8">
        <f>G74</f>
        <v>571889</v>
      </c>
      <c r="H75" s="8">
        <f>H74</f>
        <v>10991842</v>
      </c>
      <c r="I75" s="8">
        <f>I74</f>
        <v>0</v>
      </c>
      <c r="J75" s="8">
        <f>J74</f>
        <v>3825161</v>
      </c>
      <c r="K75" s="8">
        <f>K74</f>
        <v>109918</v>
      </c>
      <c r="L75" s="8">
        <f>L74</f>
        <v>25840</v>
      </c>
      <c r="M75" s="8">
        <f>M74</f>
        <v>210642</v>
      </c>
      <c r="N75" s="10">
        <f>N74</f>
        <v>15053485</v>
      </c>
    </row>
    <row r="76" spans="1:14" x14ac:dyDescent="0.2">
      <c r="A76" s="16"/>
      <c r="B76" s="17"/>
      <c r="C76" s="18"/>
      <c r="D76" s="19"/>
      <c r="E76" s="19"/>
      <c r="F76" s="18"/>
      <c r="G76" s="18"/>
      <c r="H76" s="18"/>
      <c r="I76" s="18"/>
      <c r="J76" s="18"/>
      <c r="K76" s="18"/>
      <c r="L76" s="18"/>
      <c r="M76" s="18"/>
      <c r="N76" s="20"/>
    </row>
    <row r="77" spans="1:14" x14ac:dyDescent="0.2">
      <c r="A77" s="6" t="s">
        <v>575</v>
      </c>
      <c r="B77" s="7"/>
      <c r="C77" s="8"/>
      <c r="D77" s="9"/>
      <c r="E77" s="9"/>
      <c r="F77" s="8"/>
      <c r="G77" s="8"/>
      <c r="H77" s="8"/>
      <c r="I77" s="8"/>
      <c r="J77" s="8"/>
      <c r="K77" s="8"/>
      <c r="L77" s="8"/>
      <c r="M77" s="8"/>
      <c r="N77" s="10"/>
    </row>
    <row r="78" spans="1:14" x14ac:dyDescent="0.2">
      <c r="A78" s="6" t="s">
        <v>576</v>
      </c>
      <c r="B78" s="7" t="s">
        <v>6</v>
      </c>
      <c r="C78" s="8" t="s">
        <v>7</v>
      </c>
      <c r="D78" s="9" t="s">
        <v>8</v>
      </c>
      <c r="E78" s="9" t="s">
        <v>9</v>
      </c>
      <c r="F78" s="8" t="s">
        <v>10</v>
      </c>
      <c r="G78" s="8" t="s">
        <v>11</v>
      </c>
      <c r="H78" s="8" t="s">
        <v>12</v>
      </c>
      <c r="I78" s="8" t="s">
        <v>13</v>
      </c>
      <c r="J78" s="8" t="s">
        <v>14</v>
      </c>
      <c r="K78" s="8" t="s">
        <v>15</v>
      </c>
      <c r="L78" s="8" t="s">
        <v>16</v>
      </c>
      <c r="M78" s="8" t="s">
        <v>17</v>
      </c>
      <c r="N78" s="10" t="s">
        <v>18</v>
      </c>
    </row>
    <row r="79" spans="1:14" x14ac:dyDescent="0.2">
      <c r="A79" s="11" t="s">
        <v>556</v>
      </c>
      <c r="B79" s="12"/>
      <c r="C79" s="13"/>
      <c r="D79" s="14"/>
      <c r="E79" s="14"/>
      <c r="F79" s="13"/>
      <c r="G79" s="13"/>
      <c r="H79" s="13"/>
      <c r="I79" s="13"/>
      <c r="J79" s="13"/>
      <c r="K79" s="13"/>
      <c r="L79" s="13"/>
      <c r="M79" s="13"/>
      <c r="N79" s="15"/>
    </row>
    <row r="80" spans="1:14" x14ac:dyDescent="0.2">
      <c r="A80" s="16" t="s">
        <v>36</v>
      </c>
      <c r="B80" s="17"/>
      <c r="C80" s="18">
        <v>0</v>
      </c>
      <c r="D80" s="19">
        <v>-0.14000000000000001</v>
      </c>
      <c r="E80" s="19">
        <v>0</v>
      </c>
      <c r="F80" s="18">
        <v>-69633</v>
      </c>
      <c r="G80" s="18">
        <v>0</v>
      </c>
      <c r="H80" s="18">
        <v>-69633</v>
      </c>
      <c r="I80" s="18">
        <v>0</v>
      </c>
      <c r="J80" s="18">
        <v>-24232</v>
      </c>
      <c r="K80" s="18">
        <v>-696</v>
      </c>
      <c r="L80" s="18">
        <v>0</v>
      </c>
      <c r="M80" s="18">
        <v>0</v>
      </c>
      <c r="N80" s="20">
        <v>-93865</v>
      </c>
    </row>
    <row r="81" spans="1:14" x14ac:dyDescent="0.2">
      <c r="A81" s="16" t="s">
        <v>37</v>
      </c>
      <c r="B81" s="17"/>
      <c r="C81" s="18">
        <v>0</v>
      </c>
      <c r="D81" s="19">
        <v>0</v>
      </c>
      <c r="E81" s="19">
        <v>0</v>
      </c>
      <c r="F81" s="18">
        <v>0</v>
      </c>
      <c r="G81" s="18">
        <v>0</v>
      </c>
      <c r="H81" s="18">
        <v>0</v>
      </c>
      <c r="I81" s="18">
        <v>69633</v>
      </c>
      <c r="J81" s="18">
        <v>23536</v>
      </c>
      <c r="K81" s="18">
        <v>0</v>
      </c>
      <c r="L81" s="18">
        <v>0</v>
      </c>
      <c r="M81" s="18">
        <v>0</v>
      </c>
      <c r="N81" s="20">
        <v>93169</v>
      </c>
    </row>
    <row r="82" spans="1:14" x14ac:dyDescent="0.2">
      <c r="A82" s="16" t="s">
        <v>20</v>
      </c>
      <c r="B82" s="17">
        <v>8</v>
      </c>
      <c r="C82" s="18">
        <v>0</v>
      </c>
      <c r="D82" s="19">
        <v>0</v>
      </c>
      <c r="E82" s="19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181000</v>
      </c>
      <c r="N82" s="20">
        <v>181000</v>
      </c>
    </row>
    <row r="83" spans="1:14" x14ac:dyDescent="0.2">
      <c r="A83" s="16" t="s">
        <v>21</v>
      </c>
      <c r="B83" s="17">
        <v>544</v>
      </c>
      <c r="C83" s="18">
        <v>0</v>
      </c>
      <c r="D83" s="19">
        <v>0</v>
      </c>
      <c r="E83" s="19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229218</v>
      </c>
      <c r="N83" s="20">
        <v>229218</v>
      </c>
    </row>
    <row r="84" spans="1:14" x14ac:dyDescent="0.2">
      <c r="A84" s="16" t="s">
        <v>557</v>
      </c>
      <c r="B84" s="17"/>
      <c r="C84" s="18">
        <v>0</v>
      </c>
      <c r="D84" s="19">
        <v>19.270800000000001</v>
      </c>
      <c r="E84" s="19">
        <v>1.9735</v>
      </c>
      <c r="F84" s="18">
        <v>11374442</v>
      </c>
      <c r="G84" s="18">
        <v>669880</v>
      </c>
      <c r="H84" s="18">
        <v>12044322</v>
      </c>
      <c r="I84" s="18">
        <v>0</v>
      </c>
      <c r="J84" s="18">
        <v>4191424</v>
      </c>
      <c r="K84" s="18">
        <v>120443</v>
      </c>
      <c r="L84" s="18">
        <v>29795</v>
      </c>
      <c r="M84" s="18">
        <v>0</v>
      </c>
      <c r="N84" s="20">
        <v>16265541</v>
      </c>
    </row>
    <row r="85" spans="1:14" x14ac:dyDescent="0.2">
      <c r="A85" s="16" t="s">
        <v>564</v>
      </c>
      <c r="B85" s="17"/>
      <c r="C85" s="18">
        <v>0</v>
      </c>
      <c r="D85" s="19">
        <v>0</v>
      </c>
      <c r="E85" s="19">
        <v>0</v>
      </c>
      <c r="F85" s="18">
        <v>12000</v>
      </c>
      <c r="G85" s="18">
        <v>0</v>
      </c>
      <c r="H85" s="18">
        <v>12000</v>
      </c>
      <c r="I85" s="18">
        <v>0</v>
      </c>
      <c r="J85" s="18">
        <v>4176</v>
      </c>
      <c r="K85" s="18">
        <v>120</v>
      </c>
      <c r="L85" s="18">
        <v>2250</v>
      </c>
      <c r="M85" s="18">
        <v>0</v>
      </c>
      <c r="N85" s="20">
        <v>18426</v>
      </c>
    </row>
    <row r="86" spans="1:14" x14ac:dyDescent="0.2">
      <c r="A86" s="11" t="s">
        <v>24</v>
      </c>
      <c r="B86" s="12"/>
      <c r="C86" s="13">
        <f>SUM(C80:C85)</f>
        <v>0</v>
      </c>
      <c r="D86" s="14">
        <f>SUM(D80:D85)</f>
        <v>19.130800000000001</v>
      </c>
      <c r="E86" s="14">
        <f>SUM(E80:E85)</f>
        <v>1.9735</v>
      </c>
      <c r="F86" s="13">
        <f>SUM(F80:F85)</f>
        <v>11316809</v>
      </c>
      <c r="G86" s="13">
        <f>SUM(G80:G85)</f>
        <v>669880</v>
      </c>
      <c r="H86" s="13">
        <f>SUM(H80:H85)</f>
        <v>11986689</v>
      </c>
      <c r="I86" s="13">
        <f>SUM(I80:I85)</f>
        <v>69633</v>
      </c>
      <c r="J86" s="13">
        <f>SUM(J80:J85)</f>
        <v>4194904</v>
      </c>
      <c r="K86" s="13">
        <f>SUM(K80:K85)</f>
        <v>119867</v>
      </c>
      <c r="L86" s="13">
        <f>SUM(L80:L85)</f>
        <v>32045</v>
      </c>
      <c r="M86" s="13">
        <f>SUM(M80:M85)</f>
        <v>410218</v>
      </c>
      <c r="N86" s="15">
        <f>SUM(N80:N85)</f>
        <v>16693489</v>
      </c>
    </row>
    <row r="87" spans="1:14" x14ac:dyDescent="0.2">
      <c r="A87" s="6" t="s">
        <v>577</v>
      </c>
      <c r="B87" s="7"/>
      <c r="C87" s="8">
        <f>C86</f>
        <v>0</v>
      </c>
      <c r="D87" s="9">
        <f>D86</f>
        <v>19.130800000000001</v>
      </c>
      <c r="E87" s="9">
        <f>E86</f>
        <v>1.9735</v>
      </c>
      <c r="F87" s="8">
        <f>F86</f>
        <v>11316809</v>
      </c>
      <c r="G87" s="8">
        <f>G86</f>
        <v>669880</v>
      </c>
      <c r="H87" s="8">
        <f>H86</f>
        <v>11986689</v>
      </c>
      <c r="I87" s="8">
        <f>I86</f>
        <v>69633</v>
      </c>
      <c r="J87" s="8">
        <f>J86</f>
        <v>4194904</v>
      </c>
      <c r="K87" s="8">
        <f>K86</f>
        <v>119867</v>
      </c>
      <c r="L87" s="8">
        <f>L86</f>
        <v>32045</v>
      </c>
      <c r="M87" s="8">
        <f>M86</f>
        <v>410218</v>
      </c>
      <c r="N87" s="10">
        <f>N86</f>
        <v>16693489</v>
      </c>
    </row>
    <row r="88" spans="1:14" x14ac:dyDescent="0.2">
      <c r="A88" s="16"/>
      <c r="B88" s="17"/>
      <c r="C88" s="18"/>
      <c r="D88" s="19"/>
      <c r="E88" s="19"/>
      <c r="F88" s="18"/>
      <c r="G88" s="18"/>
      <c r="H88" s="18"/>
      <c r="I88" s="18"/>
      <c r="J88" s="18"/>
      <c r="K88" s="18"/>
      <c r="L88" s="18"/>
      <c r="M88" s="18"/>
      <c r="N88" s="20"/>
    </row>
    <row r="89" spans="1:14" x14ac:dyDescent="0.2">
      <c r="A89" s="6" t="s">
        <v>578</v>
      </c>
      <c r="B89" s="7"/>
      <c r="C89" s="8"/>
      <c r="D89" s="9"/>
      <c r="E89" s="9"/>
      <c r="F89" s="8"/>
      <c r="G89" s="8"/>
      <c r="H89" s="8"/>
      <c r="I89" s="8"/>
      <c r="J89" s="8"/>
      <c r="K89" s="8"/>
      <c r="L89" s="8"/>
      <c r="M89" s="8"/>
      <c r="N89" s="10"/>
    </row>
    <row r="90" spans="1:14" x14ac:dyDescent="0.2">
      <c r="A90" s="6" t="s">
        <v>579</v>
      </c>
      <c r="B90" s="7" t="s">
        <v>6</v>
      </c>
      <c r="C90" s="8" t="s">
        <v>7</v>
      </c>
      <c r="D90" s="9" t="s">
        <v>8</v>
      </c>
      <c r="E90" s="9" t="s">
        <v>9</v>
      </c>
      <c r="F90" s="8" t="s">
        <v>10</v>
      </c>
      <c r="G90" s="8" t="s">
        <v>11</v>
      </c>
      <c r="H90" s="8" t="s">
        <v>12</v>
      </c>
      <c r="I90" s="8" t="s">
        <v>13</v>
      </c>
      <c r="J90" s="8" t="s">
        <v>14</v>
      </c>
      <c r="K90" s="8" t="s">
        <v>15</v>
      </c>
      <c r="L90" s="8" t="s">
        <v>16</v>
      </c>
      <c r="M90" s="8" t="s">
        <v>17</v>
      </c>
      <c r="N90" s="10" t="s">
        <v>18</v>
      </c>
    </row>
    <row r="91" spans="1:14" x14ac:dyDescent="0.2">
      <c r="A91" s="11" t="s">
        <v>556</v>
      </c>
      <c r="B91" s="12"/>
      <c r="C91" s="13"/>
      <c r="D91" s="14"/>
      <c r="E91" s="14"/>
      <c r="F91" s="13"/>
      <c r="G91" s="13"/>
      <c r="H91" s="13"/>
      <c r="I91" s="13"/>
      <c r="J91" s="13"/>
      <c r="K91" s="13"/>
      <c r="L91" s="13"/>
      <c r="M91" s="13"/>
      <c r="N91" s="15"/>
    </row>
    <row r="92" spans="1:14" x14ac:dyDescent="0.2">
      <c r="A92" s="16" t="s">
        <v>36</v>
      </c>
      <c r="B92" s="17"/>
      <c r="C92" s="18">
        <v>0</v>
      </c>
      <c r="D92" s="19">
        <v>-0.09</v>
      </c>
      <c r="E92" s="19">
        <v>0</v>
      </c>
      <c r="F92" s="18">
        <v>-46200</v>
      </c>
      <c r="G92" s="18">
        <v>0</v>
      </c>
      <c r="H92" s="18">
        <v>-46200</v>
      </c>
      <c r="I92" s="18">
        <v>0</v>
      </c>
      <c r="J92" s="18">
        <v>-16078</v>
      </c>
      <c r="K92" s="18">
        <v>-462</v>
      </c>
      <c r="L92" s="18">
        <v>0</v>
      </c>
      <c r="M92" s="18">
        <v>0</v>
      </c>
      <c r="N92" s="20">
        <v>-62278</v>
      </c>
    </row>
    <row r="93" spans="1:14" x14ac:dyDescent="0.2">
      <c r="A93" s="16" t="s">
        <v>37</v>
      </c>
      <c r="B93" s="17"/>
      <c r="C93" s="18">
        <v>0</v>
      </c>
      <c r="D93" s="19">
        <v>0</v>
      </c>
      <c r="E93" s="19">
        <v>0</v>
      </c>
      <c r="F93" s="18">
        <v>0</v>
      </c>
      <c r="G93" s="18">
        <v>0</v>
      </c>
      <c r="H93" s="18">
        <v>0</v>
      </c>
      <c r="I93" s="18">
        <v>46200</v>
      </c>
      <c r="J93" s="18">
        <v>15616</v>
      </c>
      <c r="K93" s="18">
        <v>0</v>
      </c>
      <c r="L93" s="18">
        <v>0</v>
      </c>
      <c r="M93" s="18">
        <v>0</v>
      </c>
      <c r="N93" s="20">
        <v>61816</v>
      </c>
    </row>
    <row r="94" spans="1:14" x14ac:dyDescent="0.2">
      <c r="A94" s="16" t="s">
        <v>30</v>
      </c>
      <c r="B94" s="17">
        <v>7</v>
      </c>
      <c r="C94" s="18">
        <v>0</v>
      </c>
      <c r="D94" s="19">
        <v>0</v>
      </c>
      <c r="E94" s="19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56400</v>
      </c>
      <c r="N94" s="20">
        <v>56400</v>
      </c>
    </row>
    <row r="95" spans="1:14" x14ac:dyDescent="0.2">
      <c r="A95" s="16" t="s">
        <v>20</v>
      </c>
      <c r="B95" s="17">
        <v>8</v>
      </c>
      <c r="C95" s="18">
        <v>0</v>
      </c>
      <c r="D95" s="19">
        <v>0</v>
      </c>
      <c r="E95" s="19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33000</v>
      </c>
      <c r="N95" s="20">
        <v>33000</v>
      </c>
    </row>
    <row r="96" spans="1:14" x14ac:dyDescent="0.2">
      <c r="A96" s="16" t="s">
        <v>21</v>
      </c>
      <c r="B96" s="17">
        <v>544</v>
      </c>
      <c r="C96" s="18">
        <v>0</v>
      </c>
      <c r="D96" s="19">
        <v>0</v>
      </c>
      <c r="E96" s="19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73146</v>
      </c>
      <c r="N96" s="20">
        <v>73146</v>
      </c>
    </row>
    <row r="97" spans="1:14" x14ac:dyDescent="0.2">
      <c r="A97" s="16" t="s">
        <v>557</v>
      </c>
      <c r="B97" s="17"/>
      <c r="C97" s="18">
        <v>0</v>
      </c>
      <c r="D97" s="19">
        <v>6.8657000000000004</v>
      </c>
      <c r="E97" s="19">
        <v>0.68899999999999995</v>
      </c>
      <c r="F97" s="18">
        <v>4052453</v>
      </c>
      <c r="G97" s="18">
        <v>233870</v>
      </c>
      <c r="H97" s="18">
        <v>4286323</v>
      </c>
      <c r="I97" s="18">
        <v>0</v>
      </c>
      <c r="J97" s="18">
        <v>1491640</v>
      </c>
      <c r="K97" s="18">
        <v>42863</v>
      </c>
      <c r="L97" s="18">
        <v>10330</v>
      </c>
      <c r="M97" s="18">
        <v>0</v>
      </c>
      <c r="N97" s="20">
        <v>5788293</v>
      </c>
    </row>
    <row r="98" spans="1:14" x14ac:dyDescent="0.2">
      <c r="A98" s="16" t="s">
        <v>564</v>
      </c>
      <c r="B98" s="17"/>
      <c r="C98" s="18">
        <v>0</v>
      </c>
      <c r="D98" s="19">
        <v>0</v>
      </c>
      <c r="E98" s="19">
        <v>0</v>
      </c>
      <c r="F98" s="18">
        <v>24000</v>
      </c>
      <c r="G98" s="18">
        <v>0</v>
      </c>
      <c r="H98" s="18">
        <v>24000</v>
      </c>
      <c r="I98" s="18">
        <v>0</v>
      </c>
      <c r="J98" s="18">
        <v>8352</v>
      </c>
      <c r="K98" s="18">
        <v>240</v>
      </c>
      <c r="L98" s="18">
        <v>4500</v>
      </c>
      <c r="M98" s="18">
        <v>0</v>
      </c>
      <c r="N98" s="20">
        <v>36852</v>
      </c>
    </row>
    <row r="99" spans="1:14" x14ac:dyDescent="0.2">
      <c r="A99" s="11" t="s">
        <v>24</v>
      </c>
      <c r="B99" s="12"/>
      <c r="C99" s="13">
        <f>SUM(C92:C98)</f>
        <v>0</v>
      </c>
      <c r="D99" s="14">
        <f>SUM(D92:D98)</f>
        <v>6.7757000000000005</v>
      </c>
      <c r="E99" s="14">
        <f>SUM(E92:E98)</f>
        <v>0.68899999999999995</v>
      </c>
      <c r="F99" s="13">
        <f>SUM(F92:F98)</f>
        <v>4030253</v>
      </c>
      <c r="G99" s="13">
        <f>SUM(G92:G98)</f>
        <v>233870</v>
      </c>
      <c r="H99" s="13">
        <f>SUM(H92:H98)</f>
        <v>4264123</v>
      </c>
      <c r="I99" s="13">
        <f>SUM(I92:I98)</f>
        <v>46200</v>
      </c>
      <c r="J99" s="13">
        <f>SUM(J92:J98)</f>
        <v>1499530</v>
      </c>
      <c r="K99" s="13">
        <f>SUM(K92:K98)</f>
        <v>42641</v>
      </c>
      <c r="L99" s="13">
        <f>SUM(L92:L98)</f>
        <v>14830</v>
      </c>
      <c r="M99" s="13">
        <f>SUM(M92:M98)</f>
        <v>162546</v>
      </c>
      <c r="N99" s="15">
        <f>SUM(N92:N98)</f>
        <v>5987229</v>
      </c>
    </row>
    <row r="100" spans="1:14" x14ac:dyDescent="0.2">
      <c r="A100" s="6" t="s">
        <v>580</v>
      </c>
      <c r="B100" s="7"/>
      <c r="C100" s="8">
        <f>C99</f>
        <v>0</v>
      </c>
      <c r="D100" s="9">
        <f>D99</f>
        <v>6.7757000000000005</v>
      </c>
      <c r="E100" s="9">
        <f>E99</f>
        <v>0.68899999999999995</v>
      </c>
      <c r="F100" s="8">
        <f>F99</f>
        <v>4030253</v>
      </c>
      <c r="G100" s="8">
        <f>G99</f>
        <v>233870</v>
      </c>
      <c r="H100" s="8">
        <f>H99</f>
        <v>4264123</v>
      </c>
      <c r="I100" s="8">
        <f>I99</f>
        <v>46200</v>
      </c>
      <c r="J100" s="8">
        <f>J99</f>
        <v>1499530</v>
      </c>
      <c r="K100" s="8">
        <f>K99</f>
        <v>42641</v>
      </c>
      <c r="L100" s="8">
        <f>L99</f>
        <v>14830</v>
      </c>
      <c r="M100" s="8">
        <f>M99</f>
        <v>162546</v>
      </c>
      <c r="N100" s="10">
        <f>N99</f>
        <v>5987229</v>
      </c>
    </row>
    <row r="101" spans="1:14" x14ac:dyDescent="0.2">
      <c r="A101" s="16"/>
      <c r="B101" s="17"/>
      <c r="C101" s="18"/>
      <c r="D101" s="19"/>
      <c r="E101" s="19"/>
      <c r="F101" s="18"/>
      <c r="G101" s="18"/>
      <c r="H101" s="18"/>
      <c r="I101" s="18"/>
      <c r="J101" s="18"/>
      <c r="K101" s="18"/>
      <c r="L101" s="18"/>
      <c r="M101" s="18"/>
      <c r="N101" s="20"/>
    </row>
    <row r="102" spans="1:14" x14ac:dyDescent="0.2">
      <c r="A102" s="6" t="s">
        <v>581</v>
      </c>
      <c r="B102" s="7"/>
      <c r="C102" s="8"/>
      <c r="D102" s="9"/>
      <c r="E102" s="9"/>
      <c r="F102" s="8"/>
      <c r="G102" s="8"/>
      <c r="H102" s="8"/>
      <c r="I102" s="8"/>
      <c r="J102" s="8"/>
      <c r="K102" s="8"/>
      <c r="L102" s="8"/>
      <c r="M102" s="8"/>
      <c r="N102" s="10"/>
    </row>
    <row r="103" spans="1:14" x14ac:dyDescent="0.2">
      <c r="A103" s="6" t="s">
        <v>582</v>
      </c>
      <c r="B103" s="7" t="s">
        <v>6</v>
      </c>
      <c r="C103" s="8" t="s">
        <v>7</v>
      </c>
      <c r="D103" s="9" t="s">
        <v>8</v>
      </c>
      <c r="E103" s="9" t="s">
        <v>9</v>
      </c>
      <c r="F103" s="8" t="s">
        <v>10</v>
      </c>
      <c r="G103" s="8" t="s">
        <v>11</v>
      </c>
      <c r="H103" s="8" t="s">
        <v>12</v>
      </c>
      <c r="I103" s="8" t="s">
        <v>13</v>
      </c>
      <c r="J103" s="8" t="s">
        <v>14</v>
      </c>
      <c r="K103" s="8" t="s">
        <v>15</v>
      </c>
      <c r="L103" s="8" t="s">
        <v>16</v>
      </c>
      <c r="M103" s="8" t="s">
        <v>17</v>
      </c>
      <c r="N103" s="10" t="s">
        <v>18</v>
      </c>
    </row>
    <row r="104" spans="1:14" x14ac:dyDescent="0.2">
      <c r="A104" s="11" t="s">
        <v>556</v>
      </c>
      <c r="B104" s="12"/>
      <c r="C104" s="13"/>
      <c r="D104" s="14"/>
      <c r="E104" s="14"/>
      <c r="F104" s="13"/>
      <c r="G104" s="13"/>
      <c r="H104" s="13"/>
      <c r="I104" s="13"/>
      <c r="J104" s="13"/>
      <c r="K104" s="13"/>
      <c r="L104" s="13"/>
      <c r="M104" s="13"/>
      <c r="N104" s="15"/>
    </row>
    <row r="105" spans="1:14" x14ac:dyDescent="0.2">
      <c r="A105" s="16" t="s">
        <v>20</v>
      </c>
      <c r="B105" s="17">
        <v>8</v>
      </c>
      <c r="C105" s="18">
        <v>0</v>
      </c>
      <c r="D105" s="19">
        <v>0</v>
      </c>
      <c r="E105" s="19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320000</v>
      </c>
      <c r="N105" s="20">
        <v>320000</v>
      </c>
    </row>
    <row r="106" spans="1:14" x14ac:dyDescent="0.2">
      <c r="A106" s="16" t="s">
        <v>21</v>
      </c>
      <c r="B106" s="17">
        <v>544</v>
      </c>
      <c r="C106" s="18">
        <v>0</v>
      </c>
      <c r="D106" s="19">
        <v>0</v>
      </c>
      <c r="E106" s="19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581733</v>
      </c>
      <c r="N106" s="20">
        <v>581733</v>
      </c>
    </row>
    <row r="107" spans="1:14" x14ac:dyDescent="0.2">
      <c r="A107" s="16" t="s">
        <v>557</v>
      </c>
      <c r="B107" s="17"/>
      <c r="C107" s="18">
        <v>0</v>
      </c>
      <c r="D107" s="19">
        <v>24.193200000000001</v>
      </c>
      <c r="E107" s="19">
        <v>2.4937</v>
      </c>
      <c r="F107" s="18">
        <v>14279880</v>
      </c>
      <c r="G107" s="18">
        <v>846439</v>
      </c>
      <c r="H107" s="18">
        <v>15126319</v>
      </c>
      <c r="I107" s="18">
        <v>0</v>
      </c>
      <c r="J107" s="18">
        <v>5263959</v>
      </c>
      <c r="K107" s="18">
        <v>151263</v>
      </c>
      <c r="L107" s="18">
        <v>37169</v>
      </c>
      <c r="M107" s="18">
        <v>0</v>
      </c>
      <c r="N107" s="20">
        <v>20427447</v>
      </c>
    </row>
    <row r="108" spans="1:14" x14ac:dyDescent="0.2">
      <c r="A108" s="16" t="s">
        <v>564</v>
      </c>
      <c r="B108" s="17"/>
      <c r="C108" s="18">
        <v>0</v>
      </c>
      <c r="D108" s="19">
        <v>0</v>
      </c>
      <c r="E108" s="19">
        <v>0</v>
      </c>
      <c r="F108" s="18">
        <v>24000</v>
      </c>
      <c r="G108" s="18">
        <v>0</v>
      </c>
      <c r="H108" s="18">
        <v>24000</v>
      </c>
      <c r="I108" s="18">
        <v>0</v>
      </c>
      <c r="J108" s="18">
        <v>8352</v>
      </c>
      <c r="K108" s="18">
        <v>240</v>
      </c>
      <c r="L108" s="18">
        <v>4500</v>
      </c>
      <c r="M108" s="18">
        <v>0</v>
      </c>
      <c r="N108" s="20">
        <v>36852</v>
      </c>
    </row>
    <row r="109" spans="1:14" x14ac:dyDescent="0.2">
      <c r="A109" s="11" t="s">
        <v>24</v>
      </c>
      <c r="B109" s="12"/>
      <c r="C109" s="13">
        <f>SUM(C105:C108)</f>
        <v>0</v>
      </c>
      <c r="D109" s="14">
        <f>SUM(D105:D108)</f>
        <v>24.193200000000001</v>
      </c>
      <c r="E109" s="14">
        <f>SUM(E105:E108)</f>
        <v>2.4937</v>
      </c>
      <c r="F109" s="13">
        <f>SUM(F105:F108)</f>
        <v>14303880</v>
      </c>
      <c r="G109" s="13">
        <f>SUM(G105:G108)</f>
        <v>846439</v>
      </c>
      <c r="H109" s="13">
        <f>SUM(H105:H108)</f>
        <v>15150319</v>
      </c>
      <c r="I109" s="13">
        <f>SUM(I105:I108)</f>
        <v>0</v>
      </c>
      <c r="J109" s="13">
        <f>SUM(J105:J108)</f>
        <v>5272311</v>
      </c>
      <c r="K109" s="13">
        <f>SUM(K105:K108)</f>
        <v>151503</v>
      </c>
      <c r="L109" s="13">
        <f>SUM(L105:L108)</f>
        <v>41669</v>
      </c>
      <c r="M109" s="13">
        <f>SUM(M105:M108)</f>
        <v>901733</v>
      </c>
      <c r="N109" s="15">
        <f>SUM(N105:N108)</f>
        <v>21366032</v>
      </c>
    </row>
    <row r="110" spans="1:14" x14ac:dyDescent="0.2">
      <c r="A110" s="6" t="s">
        <v>583</v>
      </c>
      <c r="B110" s="7"/>
      <c r="C110" s="8">
        <f>C109</f>
        <v>0</v>
      </c>
      <c r="D110" s="9">
        <f>D109</f>
        <v>24.193200000000001</v>
      </c>
      <c r="E110" s="9">
        <f>E109</f>
        <v>2.4937</v>
      </c>
      <c r="F110" s="8">
        <f>F109</f>
        <v>14303880</v>
      </c>
      <c r="G110" s="8">
        <f>G109</f>
        <v>846439</v>
      </c>
      <c r="H110" s="8">
        <f>H109</f>
        <v>15150319</v>
      </c>
      <c r="I110" s="8">
        <f>I109</f>
        <v>0</v>
      </c>
      <c r="J110" s="8">
        <f>J109</f>
        <v>5272311</v>
      </c>
      <c r="K110" s="8">
        <f>K109</f>
        <v>151503</v>
      </c>
      <c r="L110" s="8">
        <f>L109</f>
        <v>41669</v>
      </c>
      <c r="M110" s="8">
        <f>M109</f>
        <v>901733</v>
      </c>
      <c r="N110" s="10">
        <f>N109</f>
        <v>21366032</v>
      </c>
    </row>
    <row r="111" spans="1:14" x14ac:dyDescent="0.2">
      <c r="A111" s="16"/>
      <c r="B111" s="17"/>
      <c r="C111" s="18"/>
      <c r="D111" s="19"/>
      <c r="E111" s="19"/>
      <c r="F111" s="18"/>
      <c r="G111" s="18"/>
      <c r="H111" s="18"/>
      <c r="I111" s="18"/>
      <c r="J111" s="18"/>
      <c r="K111" s="18"/>
      <c r="L111" s="18"/>
      <c r="M111" s="18"/>
      <c r="N111" s="20"/>
    </row>
    <row r="112" spans="1:14" x14ac:dyDescent="0.2">
      <c r="A112" s="6" t="s">
        <v>584</v>
      </c>
      <c r="B112" s="7"/>
      <c r="C112" s="8"/>
      <c r="D112" s="9"/>
      <c r="E112" s="9"/>
      <c r="F112" s="8"/>
      <c r="G112" s="8"/>
      <c r="H112" s="8"/>
      <c r="I112" s="8"/>
      <c r="J112" s="8"/>
      <c r="K112" s="8"/>
      <c r="L112" s="8"/>
      <c r="M112" s="8"/>
      <c r="N112" s="10"/>
    </row>
    <row r="113" spans="1:14" x14ac:dyDescent="0.2">
      <c r="A113" s="6" t="s">
        <v>585</v>
      </c>
      <c r="B113" s="7" t="s">
        <v>6</v>
      </c>
      <c r="C113" s="8" t="s">
        <v>7</v>
      </c>
      <c r="D113" s="9" t="s">
        <v>8</v>
      </c>
      <c r="E113" s="9" t="s">
        <v>9</v>
      </c>
      <c r="F113" s="8" t="s">
        <v>10</v>
      </c>
      <c r="G113" s="8" t="s">
        <v>11</v>
      </c>
      <c r="H113" s="8" t="s">
        <v>12</v>
      </c>
      <c r="I113" s="8" t="s">
        <v>13</v>
      </c>
      <c r="J113" s="8" t="s">
        <v>14</v>
      </c>
      <c r="K113" s="8" t="s">
        <v>15</v>
      </c>
      <c r="L113" s="8" t="s">
        <v>16</v>
      </c>
      <c r="M113" s="8" t="s">
        <v>17</v>
      </c>
      <c r="N113" s="10" t="s">
        <v>18</v>
      </c>
    </row>
    <row r="114" spans="1:14" x14ac:dyDescent="0.2">
      <c r="A114" s="11" t="s">
        <v>556</v>
      </c>
      <c r="B114" s="12"/>
      <c r="C114" s="13"/>
      <c r="D114" s="14"/>
      <c r="E114" s="14"/>
      <c r="F114" s="13"/>
      <c r="G114" s="13"/>
      <c r="H114" s="13"/>
      <c r="I114" s="13"/>
      <c r="J114" s="13"/>
      <c r="K114" s="13"/>
      <c r="L114" s="13"/>
      <c r="M114" s="13"/>
      <c r="N114" s="15"/>
    </row>
    <row r="115" spans="1:14" x14ac:dyDescent="0.2">
      <c r="A115" s="16" t="s">
        <v>36</v>
      </c>
      <c r="B115" s="17"/>
      <c r="C115" s="18">
        <v>0</v>
      </c>
      <c r="D115" s="19">
        <v>0</v>
      </c>
      <c r="E115" s="19">
        <v>0</v>
      </c>
      <c r="F115" s="18">
        <v>-84000</v>
      </c>
      <c r="G115" s="18">
        <v>0</v>
      </c>
      <c r="H115" s="18">
        <v>-84000</v>
      </c>
      <c r="I115" s="18">
        <v>0</v>
      </c>
      <c r="J115" s="18">
        <v>-29232</v>
      </c>
      <c r="K115" s="18">
        <v>-840</v>
      </c>
      <c r="L115" s="18">
        <v>0</v>
      </c>
      <c r="M115" s="18">
        <v>0</v>
      </c>
      <c r="N115" s="20">
        <v>-113232</v>
      </c>
    </row>
    <row r="116" spans="1:14" x14ac:dyDescent="0.2">
      <c r="A116" s="16" t="s">
        <v>37</v>
      </c>
      <c r="B116" s="17"/>
      <c r="C116" s="18">
        <v>0</v>
      </c>
      <c r="D116" s="19">
        <v>0</v>
      </c>
      <c r="E116" s="19">
        <v>0</v>
      </c>
      <c r="F116" s="18">
        <v>0</v>
      </c>
      <c r="G116" s="18">
        <v>0</v>
      </c>
      <c r="H116" s="18">
        <v>0</v>
      </c>
      <c r="I116" s="18">
        <v>84000</v>
      </c>
      <c r="J116" s="18">
        <v>28392</v>
      </c>
      <c r="K116" s="18">
        <v>0</v>
      </c>
      <c r="L116" s="18">
        <v>0</v>
      </c>
      <c r="M116" s="18">
        <v>0</v>
      </c>
      <c r="N116" s="20">
        <v>112392</v>
      </c>
    </row>
    <row r="117" spans="1:14" x14ac:dyDescent="0.2">
      <c r="A117" s="16" t="s">
        <v>21</v>
      </c>
      <c r="B117" s="17">
        <v>544</v>
      </c>
      <c r="C117" s="18">
        <v>0</v>
      </c>
      <c r="D117" s="19">
        <v>0</v>
      </c>
      <c r="E117" s="19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591663</v>
      </c>
      <c r="N117" s="20">
        <v>591663</v>
      </c>
    </row>
    <row r="118" spans="1:14" x14ac:dyDescent="0.2">
      <c r="A118" s="16" t="s">
        <v>557</v>
      </c>
      <c r="B118" s="17"/>
      <c r="C118" s="18">
        <v>0</v>
      </c>
      <c r="D118" s="19">
        <v>19.202100000000002</v>
      </c>
      <c r="E118" s="19">
        <v>1.929</v>
      </c>
      <c r="F118" s="18">
        <v>11333878</v>
      </c>
      <c r="G118" s="18">
        <v>654765</v>
      </c>
      <c r="H118" s="18">
        <v>11988643</v>
      </c>
      <c r="I118" s="18">
        <v>0</v>
      </c>
      <c r="J118" s="18">
        <v>4172047</v>
      </c>
      <c r="K118" s="18">
        <v>119886</v>
      </c>
      <c r="L118" s="18">
        <v>28830</v>
      </c>
      <c r="M118" s="18">
        <v>0</v>
      </c>
      <c r="N118" s="20">
        <v>16189520</v>
      </c>
    </row>
    <row r="119" spans="1:14" x14ac:dyDescent="0.2">
      <c r="A119" s="16" t="s">
        <v>564</v>
      </c>
      <c r="B119" s="17"/>
      <c r="C119" s="18">
        <v>0</v>
      </c>
      <c r="D119" s="19">
        <v>0</v>
      </c>
      <c r="E119" s="19">
        <v>0</v>
      </c>
      <c r="F119" s="18">
        <v>12000</v>
      </c>
      <c r="G119" s="18">
        <v>0</v>
      </c>
      <c r="H119" s="18">
        <v>12000</v>
      </c>
      <c r="I119" s="18">
        <v>0</v>
      </c>
      <c r="J119" s="18">
        <v>4176</v>
      </c>
      <c r="K119" s="18">
        <v>120</v>
      </c>
      <c r="L119" s="18">
        <v>2250</v>
      </c>
      <c r="M119" s="18">
        <v>0</v>
      </c>
      <c r="N119" s="20">
        <v>18426</v>
      </c>
    </row>
    <row r="120" spans="1:14" x14ac:dyDescent="0.2">
      <c r="A120" s="11" t="s">
        <v>24</v>
      </c>
      <c r="B120" s="12"/>
      <c r="C120" s="13">
        <f>SUM(C115:C119)</f>
        <v>0</v>
      </c>
      <c r="D120" s="14">
        <f>SUM(D115:D119)</f>
        <v>19.202100000000002</v>
      </c>
      <c r="E120" s="14">
        <f>SUM(E115:E119)</f>
        <v>1.929</v>
      </c>
      <c r="F120" s="13">
        <f>SUM(F115:F119)</f>
        <v>11261878</v>
      </c>
      <c r="G120" s="13">
        <f>SUM(G115:G119)</f>
        <v>654765</v>
      </c>
      <c r="H120" s="13">
        <f>SUM(H115:H119)</f>
        <v>11916643</v>
      </c>
      <c r="I120" s="13">
        <f>SUM(I115:I119)</f>
        <v>84000</v>
      </c>
      <c r="J120" s="13">
        <f>SUM(J115:J119)</f>
        <v>4175383</v>
      </c>
      <c r="K120" s="13">
        <f>SUM(K115:K119)</f>
        <v>119166</v>
      </c>
      <c r="L120" s="13">
        <f>SUM(L115:L119)</f>
        <v>31080</v>
      </c>
      <c r="M120" s="13">
        <f>SUM(M115:M119)</f>
        <v>591663</v>
      </c>
      <c r="N120" s="15">
        <f>SUM(N115:N119)</f>
        <v>16798769</v>
      </c>
    </row>
    <row r="121" spans="1:14" x14ac:dyDescent="0.2">
      <c r="A121" s="6" t="s">
        <v>586</v>
      </c>
      <c r="B121" s="7"/>
      <c r="C121" s="8">
        <f>C120</f>
        <v>0</v>
      </c>
      <c r="D121" s="9">
        <f>D120</f>
        <v>19.202100000000002</v>
      </c>
      <c r="E121" s="9">
        <f>E120</f>
        <v>1.929</v>
      </c>
      <c r="F121" s="8">
        <f>F120</f>
        <v>11261878</v>
      </c>
      <c r="G121" s="8">
        <f>G120</f>
        <v>654765</v>
      </c>
      <c r="H121" s="8">
        <f>H120</f>
        <v>11916643</v>
      </c>
      <c r="I121" s="8">
        <f>I120</f>
        <v>84000</v>
      </c>
      <c r="J121" s="8">
        <f>J120</f>
        <v>4175383</v>
      </c>
      <c r="K121" s="8">
        <f>K120</f>
        <v>119166</v>
      </c>
      <c r="L121" s="8">
        <f>L120</f>
        <v>31080</v>
      </c>
      <c r="M121" s="8">
        <f>M120</f>
        <v>591663</v>
      </c>
      <c r="N121" s="10">
        <f>N120</f>
        <v>16798769</v>
      </c>
    </row>
    <row r="122" spans="1:14" x14ac:dyDescent="0.2">
      <c r="A122" s="16"/>
      <c r="B122" s="17"/>
      <c r="C122" s="18"/>
      <c r="D122" s="19"/>
      <c r="E122" s="19"/>
      <c r="F122" s="18"/>
      <c r="G122" s="18"/>
      <c r="H122" s="18"/>
      <c r="I122" s="18"/>
      <c r="J122" s="18"/>
      <c r="K122" s="18"/>
      <c r="L122" s="18"/>
      <c r="M122" s="18"/>
      <c r="N122" s="20"/>
    </row>
    <row r="123" spans="1:14" x14ac:dyDescent="0.2">
      <c r="A123" s="6" t="s">
        <v>587</v>
      </c>
      <c r="B123" s="7"/>
      <c r="C123" s="8"/>
      <c r="D123" s="9"/>
      <c r="E123" s="9"/>
      <c r="F123" s="8"/>
      <c r="G123" s="8"/>
      <c r="H123" s="8"/>
      <c r="I123" s="8"/>
      <c r="J123" s="8"/>
      <c r="K123" s="8"/>
      <c r="L123" s="8"/>
      <c r="M123" s="8"/>
      <c r="N123" s="10"/>
    </row>
    <row r="124" spans="1:14" x14ac:dyDescent="0.2">
      <c r="A124" s="6" t="s">
        <v>588</v>
      </c>
      <c r="B124" s="7" t="s">
        <v>6</v>
      </c>
      <c r="C124" s="8" t="s">
        <v>7</v>
      </c>
      <c r="D124" s="9" t="s">
        <v>8</v>
      </c>
      <c r="E124" s="9" t="s">
        <v>9</v>
      </c>
      <c r="F124" s="8" t="s">
        <v>10</v>
      </c>
      <c r="G124" s="8" t="s">
        <v>11</v>
      </c>
      <c r="H124" s="8" t="s">
        <v>12</v>
      </c>
      <c r="I124" s="8" t="s">
        <v>13</v>
      </c>
      <c r="J124" s="8" t="s">
        <v>14</v>
      </c>
      <c r="K124" s="8" t="s">
        <v>15</v>
      </c>
      <c r="L124" s="8" t="s">
        <v>16</v>
      </c>
      <c r="M124" s="8" t="s">
        <v>17</v>
      </c>
      <c r="N124" s="10" t="s">
        <v>18</v>
      </c>
    </row>
    <row r="125" spans="1:14" x14ac:dyDescent="0.2">
      <c r="A125" s="11" t="s">
        <v>556</v>
      </c>
      <c r="B125" s="12"/>
      <c r="C125" s="13"/>
      <c r="D125" s="14"/>
      <c r="E125" s="14"/>
      <c r="F125" s="13"/>
      <c r="G125" s="13"/>
      <c r="H125" s="13"/>
      <c r="I125" s="13"/>
      <c r="J125" s="13"/>
      <c r="K125" s="13"/>
      <c r="L125" s="13"/>
      <c r="M125" s="13"/>
      <c r="N125" s="15"/>
    </row>
    <row r="126" spans="1:14" x14ac:dyDescent="0.2">
      <c r="A126" s="16" t="s">
        <v>30</v>
      </c>
      <c r="B126" s="17">
        <v>7</v>
      </c>
      <c r="C126" s="18">
        <v>0</v>
      </c>
      <c r="D126" s="19">
        <v>0</v>
      </c>
      <c r="E126" s="19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329234</v>
      </c>
      <c r="N126" s="20">
        <v>329234</v>
      </c>
    </row>
    <row r="127" spans="1:14" x14ac:dyDescent="0.2">
      <c r="A127" s="16" t="s">
        <v>20</v>
      </c>
      <c r="B127" s="17">
        <v>8</v>
      </c>
      <c r="C127" s="18">
        <v>0</v>
      </c>
      <c r="D127" s="19">
        <v>0</v>
      </c>
      <c r="E127" s="19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106766</v>
      </c>
      <c r="N127" s="20">
        <v>106766</v>
      </c>
    </row>
    <row r="128" spans="1:14" x14ac:dyDescent="0.2">
      <c r="A128" s="16" t="s">
        <v>21</v>
      </c>
      <c r="B128" s="17">
        <v>544</v>
      </c>
      <c r="C128" s="18">
        <v>0</v>
      </c>
      <c r="D128" s="19">
        <v>0</v>
      </c>
      <c r="E128" s="19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455000</v>
      </c>
      <c r="N128" s="20">
        <v>455000</v>
      </c>
    </row>
    <row r="129" spans="1:14" x14ac:dyDescent="0.2">
      <c r="A129" s="16" t="s">
        <v>557</v>
      </c>
      <c r="B129" s="17"/>
      <c r="C129" s="18">
        <v>0</v>
      </c>
      <c r="D129" s="19">
        <v>36.459000000000003</v>
      </c>
      <c r="E129" s="19">
        <v>3.8292000000000002</v>
      </c>
      <c r="F129" s="18">
        <v>21519600</v>
      </c>
      <c r="G129" s="18">
        <v>1299722</v>
      </c>
      <c r="H129" s="18">
        <v>22819322</v>
      </c>
      <c r="I129" s="18">
        <v>0</v>
      </c>
      <c r="J129" s="18">
        <v>7941124</v>
      </c>
      <c r="K129" s="18">
        <v>228193</v>
      </c>
      <c r="L129" s="18">
        <v>56284</v>
      </c>
      <c r="M129" s="18">
        <v>0</v>
      </c>
      <c r="N129" s="20">
        <v>30816730</v>
      </c>
    </row>
    <row r="130" spans="1:14" x14ac:dyDescent="0.2">
      <c r="A130" s="11" t="s">
        <v>24</v>
      </c>
      <c r="B130" s="12"/>
      <c r="C130" s="13">
        <f>SUM(C126:C129)</f>
        <v>0</v>
      </c>
      <c r="D130" s="14">
        <f>SUM(D126:D129)</f>
        <v>36.459000000000003</v>
      </c>
      <c r="E130" s="14">
        <f>SUM(E126:E129)</f>
        <v>3.8292000000000002</v>
      </c>
      <c r="F130" s="13">
        <f>SUM(F126:F129)</f>
        <v>21519600</v>
      </c>
      <c r="G130" s="13">
        <f>SUM(G126:G129)</f>
        <v>1299722</v>
      </c>
      <c r="H130" s="13">
        <f>SUM(H126:H129)</f>
        <v>22819322</v>
      </c>
      <c r="I130" s="13">
        <f>SUM(I126:I129)</f>
        <v>0</v>
      </c>
      <c r="J130" s="13">
        <f>SUM(J126:J129)</f>
        <v>7941124</v>
      </c>
      <c r="K130" s="13">
        <f>SUM(K126:K129)</f>
        <v>228193</v>
      </c>
      <c r="L130" s="13">
        <f>SUM(L126:L129)</f>
        <v>56284</v>
      </c>
      <c r="M130" s="13">
        <f>SUM(M126:M129)</f>
        <v>891000</v>
      </c>
      <c r="N130" s="15">
        <f>SUM(N126:N129)</f>
        <v>31707730</v>
      </c>
    </row>
    <row r="131" spans="1:14" x14ac:dyDescent="0.2">
      <c r="A131" s="6" t="s">
        <v>589</v>
      </c>
      <c r="B131" s="7"/>
      <c r="C131" s="8">
        <f>C130</f>
        <v>0</v>
      </c>
      <c r="D131" s="9">
        <f>D130</f>
        <v>36.459000000000003</v>
      </c>
      <c r="E131" s="9">
        <f>E130</f>
        <v>3.8292000000000002</v>
      </c>
      <c r="F131" s="8">
        <f>F130</f>
        <v>21519600</v>
      </c>
      <c r="G131" s="8">
        <f>G130</f>
        <v>1299722</v>
      </c>
      <c r="H131" s="8">
        <f>H130</f>
        <v>22819322</v>
      </c>
      <c r="I131" s="8">
        <f>I130</f>
        <v>0</v>
      </c>
      <c r="J131" s="8">
        <f>J130</f>
        <v>7941124</v>
      </c>
      <c r="K131" s="8">
        <f>K130</f>
        <v>228193</v>
      </c>
      <c r="L131" s="8">
        <f>L130</f>
        <v>56284</v>
      </c>
      <c r="M131" s="8">
        <f>M130</f>
        <v>891000</v>
      </c>
      <c r="N131" s="10">
        <f>N130</f>
        <v>31707730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3112</vt:lpstr>
      <vt:lpstr>3114</vt:lpstr>
      <vt:lpstr>3121</vt:lpstr>
      <vt:lpstr>3122</vt:lpstr>
      <vt:lpstr>3123</vt:lpstr>
      <vt:lpstr>3125</vt:lpstr>
      <vt:lpstr>3133</vt:lpstr>
      <vt:lpstr>3146</vt:lpstr>
      <vt:lpstr>3231</vt:lpstr>
      <vt:lpstr>3294</vt:lpstr>
      <vt:lpstr>3421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Pavlásková Marie</dc:creator>
  <cp:lastModifiedBy>Pavlásková Marie</cp:lastModifiedBy>
  <dcterms:created xsi:type="dcterms:W3CDTF">2024-03-18T14:06:19Z</dcterms:created>
  <dcterms:modified xsi:type="dcterms:W3CDTF">2024-03-18T14:27:28Z</dcterms:modified>
</cp:coreProperties>
</file>